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ate1904="1" codeName="ThisWorkbook" defaultThemeVersion="124226"/>
  <mc:AlternateContent xmlns:mc="http://schemas.openxmlformats.org/markup-compatibility/2006">
    <mc:Choice Requires="x15">
      <x15ac:absPath xmlns:x15ac="http://schemas.microsoft.com/office/spreadsheetml/2010/11/ac" url="/01 - mon stock/04 - graphisme/01 - PROJETS/2020/Human Cell Design/Site web/Docs/"/>
    </mc:Choice>
  </mc:AlternateContent>
  <xr:revisionPtr revIDLastSave="0" documentId="8_{C79F45E9-51B7-814E-8D32-6B1254453935}" xr6:coauthVersionLast="45" xr6:coauthVersionMax="45" xr10:uidLastSave="{00000000-0000-0000-0000-000000000000}"/>
  <workbookProtection workbookAlgorithmName="SHA-512" workbookHashValue="L8S41nSe7rqIUbt2gRqwJWbXSiPctrAZar4iJEfR2T3MwCDmTj5WXc7ia+4Si8VgFcDB6i2dfCnLlR6H6KSyVw==" workbookSaltValue="GA9DIhKFwL1ul2xKz0E/HA==" workbookSpinCount="100000" lockStructure="1"/>
  <bookViews>
    <workbookView xWindow="0" yWindow="460" windowWidth="39660" windowHeight="25640" activeTab="1" xr2:uid="{00000000-000D-0000-FFFF-FFFF00000000}"/>
  </bookViews>
  <sheets>
    <sheet name="Customer Information sheet" sheetId="3" r:id="rId1"/>
    <sheet name="Purchase order form" sheetId="1" r:id="rId2"/>
    <sheet name="pour export vers répertoire" sheetId="2" r:id="rId3"/>
  </sheets>
  <definedNames>
    <definedName name="nom" localSheetId="0">#REF!</definedName>
    <definedName name="nom">#REF!</definedName>
    <definedName name="_xlnm.Print_Area" localSheetId="0">'Customer Information sheet'!$A$2:$H$45</definedName>
    <definedName name="_xlnm.Print_Area" localSheetId="1">'Purchase order form'!$A$3:$F$62</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1" l="1"/>
  <c r="E58" i="1"/>
  <c r="D57" i="1"/>
  <c r="E57" i="1"/>
  <c r="F57" i="1"/>
  <c r="F58" i="1"/>
  <c r="E34" i="1"/>
  <c r="D53" i="1"/>
  <c r="D52" i="1"/>
  <c r="D51" i="1"/>
  <c r="B11" i="1"/>
  <c r="E41" i="1"/>
  <c r="E40" i="1"/>
  <c r="E38" i="1"/>
  <c r="E36" i="1"/>
  <c r="AK2" i="2"/>
  <c r="AJ2" i="2"/>
  <c r="AH2" i="2"/>
  <c r="K2" i="2"/>
  <c r="L2" i="2"/>
  <c r="AE2" i="2"/>
  <c r="AG2" i="2"/>
  <c r="AF2" i="2"/>
  <c r="AD2" i="2"/>
  <c r="S2" i="2"/>
  <c r="R2" i="2"/>
  <c r="Q2" i="2"/>
  <c r="P2" i="2"/>
  <c r="O2" i="2"/>
  <c r="AB2" i="2"/>
  <c r="AA2" i="2"/>
  <c r="Z2" i="2"/>
  <c r="Y2" i="2"/>
  <c r="X2" i="2"/>
  <c r="W2" i="2"/>
  <c r="U2" i="2"/>
  <c r="T2" i="2"/>
  <c r="AC2" i="2"/>
  <c r="J2" i="2"/>
  <c r="I2" i="2"/>
  <c r="G2" i="2"/>
  <c r="H2" i="2"/>
  <c r="F2" i="2"/>
  <c r="B10" i="1"/>
  <c r="B12" i="1"/>
  <c r="B13" i="1"/>
  <c r="B14" i="1"/>
  <c r="B15" i="1"/>
  <c r="B9" i="1"/>
  <c r="D2" i="2"/>
  <c r="C2" i="2"/>
  <c r="B2" i="2"/>
  <c r="B18" i="1"/>
  <c r="B17" i="1"/>
  <c r="B16" i="1"/>
  <c r="B30" i="1"/>
  <c r="B28" i="1"/>
  <c r="B27" i="1"/>
  <c r="B26" i="1"/>
  <c r="B25" i="1"/>
  <c r="B24" i="1"/>
  <c r="B23" i="1"/>
  <c r="B22" i="1"/>
  <c r="B21" i="1"/>
  <c r="B20" i="1"/>
  <c r="B8" i="1"/>
  <c r="B43" i="1"/>
  <c r="D43" i="1"/>
  <c r="E43" i="1"/>
  <c r="F43" i="1"/>
  <c r="E51" i="1"/>
  <c r="F51" i="1"/>
  <c r="E52" i="1"/>
  <c r="E53" i="1"/>
  <c r="F53" i="1"/>
  <c r="F38" i="1"/>
  <c r="D49" i="1"/>
  <c r="E49" i="1"/>
  <c r="F49" i="1"/>
  <c r="D59" i="1"/>
  <c r="E59" i="1"/>
  <c r="D56" i="1"/>
  <c r="E56" i="1"/>
  <c r="D55" i="1"/>
  <c r="E55" i="1"/>
  <c r="D50" i="1"/>
  <c r="E50" i="1"/>
  <c r="F56" i="1"/>
  <c r="F55" i="1"/>
  <c r="F59" i="1"/>
  <c r="F50" i="1"/>
  <c r="F52" i="1"/>
  <c r="F36" i="1"/>
  <c r="F34" i="1"/>
  <c r="F61" i="1"/>
  <c r="F41" i="1"/>
  <c r="F40" i="1"/>
  <c r="F44" i="1"/>
  <c r="F62" i="1"/>
</calcChain>
</file>

<file path=xl/sharedStrings.xml><?xml version="1.0" encoding="utf-8"?>
<sst xmlns="http://schemas.openxmlformats.org/spreadsheetml/2006/main" count="193" uniqueCount="138">
  <si>
    <t>Quantity</t>
  </si>
  <si>
    <t>Total Price HT</t>
  </si>
  <si>
    <t>Human Beta Cell Media</t>
  </si>
  <si>
    <t>price (Euros)</t>
  </si>
  <si>
    <t>Total</t>
  </si>
  <si>
    <t>Packging</t>
  </si>
  <si>
    <t>SUPPLIER ADDRESS</t>
  </si>
  <si>
    <t xml:space="preserve">Address: </t>
  </si>
  <si>
    <t xml:space="preserve">State/province: </t>
  </si>
  <si>
    <t xml:space="preserve">Country: </t>
  </si>
  <si>
    <t xml:space="preserve">Phone: </t>
  </si>
  <si>
    <t xml:space="preserve">e-mail: </t>
  </si>
  <si>
    <t>Desired reception date:</t>
  </si>
  <si>
    <t>SHIPMENT ADDRESS</t>
  </si>
  <si>
    <t xml:space="preserve">Organization: </t>
  </si>
  <si>
    <t>price</t>
  </si>
  <si>
    <t>France</t>
  </si>
  <si>
    <t>Total order (HT)</t>
  </si>
  <si>
    <t>DATE OF ORDERING :</t>
  </si>
  <si>
    <t>BILLING ADDRESS (only if different of the Shipment adress)</t>
  </si>
  <si>
    <t xml:space="preserve">Contact Name: </t>
  </si>
  <si>
    <t xml:space="preserve">SHIPMENT </t>
  </si>
  <si>
    <t>Packaging</t>
  </si>
  <si>
    <t>LONCQ Emmanuelle</t>
  </si>
  <si>
    <t xml:space="preserve">e-mail in cc: </t>
  </si>
  <si>
    <t>+ 33972421162</t>
  </si>
  <si>
    <t>Please complete all hatched sections</t>
  </si>
  <si>
    <t>Shipment in dry ice pricing: For OPTIβ1 ®, OPTIβ2 ®, OPTIβ3 ®, βcoat ®</t>
  </si>
  <si>
    <t>comments:</t>
  </si>
  <si>
    <t>Internal purchase order:</t>
  </si>
  <si>
    <t>Please note that due to a very high number of media requests and the custom clearance time out of the Eurozone, it is very important to submit your request at least two weeks before your anticipated need</t>
  </si>
  <si>
    <t>VAT Intracom number:</t>
  </si>
  <si>
    <t>Please allow 7-10 days after returning this sheet for us to process your data before your first purchase.</t>
  </si>
  <si>
    <t>*mandatory</t>
  </si>
  <si>
    <t>2 - Billing information</t>
  </si>
  <si>
    <t xml:space="preserve"> 3 - Shipping information</t>
  </si>
  <si>
    <t>Shipping address (If different from Customer information)</t>
  </si>
  <si>
    <t>Technical/Scientific contact 1:</t>
  </si>
  <si>
    <t>Technical/Scientific contact 2 (If applicable):</t>
  </si>
  <si>
    <t xml:space="preserve"> Payment contact:</t>
  </si>
  <si>
    <t xml:space="preserve"> Purchasing contact (if different from technical/scientific):</t>
  </si>
  <si>
    <t xml:space="preserve"> </t>
  </si>
  <si>
    <t>Please complete with any comments or special indications you may have regarding orders and shipment.</t>
  </si>
  <si>
    <t>Quotes and invoice inquiries</t>
  </si>
  <si>
    <t>Orders information and technical inquiries</t>
  </si>
  <si>
    <t>Please note that Univercell-Biosolutions fully respects the confidentiality of your personal and professional data. The information you provide via this form is only collected to facilitate our mutual communication. Your data will not be sold, nor transferred to any third parties.</t>
  </si>
  <si>
    <t>Client Code</t>
  </si>
  <si>
    <t>Company Name</t>
  </si>
  <si>
    <t>Département</t>
  </si>
  <si>
    <t>Type Organisation</t>
  </si>
  <si>
    <t>Date 1er Contact</t>
  </si>
  <si>
    <t>Adresse</t>
  </si>
  <si>
    <t>State</t>
  </si>
  <si>
    <t>City</t>
  </si>
  <si>
    <t>Zip Code</t>
  </si>
  <si>
    <t>Pays</t>
  </si>
  <si>
    <t>Telephone</t>
  </si>
  <si>
    <t>E-mail</t>
  </si>
  <si>
    <t>Type contrat</t>
  </si>
  <si>
    <t>Référence Contrat</t>
  </si>
  <si>
    <t>Sc/Tech-Référent 2</t>
  </si>
  <si>
    <t>Facturation-Référent</t>
  </si>
  <si>
    <t>Facturation Mail</t>
  </si>
  <si>
    <t>Facturation Nom</t>
  </si>
  <si>
    <t>Facturation-Adresse</t>
  </si>
  <si>
    <t>Facturation-State</t>
  </si>
  <si>
    <t>Facturation City</t>
  </si>
  <si>
    <t>Facturation Zip Code</t>
  </si>
  <si>
    <t>facturation Pays</t>
  </si>
  <si>
    <t>Facturation-Telephone</t>
  </si>
  <si>
    <t>VAT N°</t>
  </si>
  <si>
    <t>Livraison-Référent</t>
  </si>
  <si>
    <t>Livraison-Adresse</t>
  </si>
  <si>
    <t>Livraison-Telephone</t>
  </si>
  <si>
    <t>Livraison-E-mail</t>
  </si>
  <si>
    <t>Dpt Achat-Référent</t>
  </si>
  <si>
    <t>Dpt Achat-Adresse</t>
  </si>
  <si>
    <t>Dpt Achat-Telephone</t>
  </si>
  <si>
    <t>Dpt Achat-E-mail</t>
  </si>
  <si>
    <t>Reserved to the UB Administration</t>
  </si>
  <si>
    <t>Date of receipt:</t>
  </si>
  <si>
    <t xml:space="preserve">Customer n°: </t>
  </si>
  <si>
    <t xml:space="preserve">Date processed: </t>
  </si>
  <si>
    <t>MTA n°:</t>
  </si>
  <si>
    <t>Type of organization:</t>
  </si>
  <si>
    <t xml:space="preserve">Address*: </t>
  </si>
  <si>
    <t xml:space="preserve">City*: </t>
  </si>
  <si>
    <t xml:space="preserve">State/Province: </t>
  </si>
  <si>
    <t xml:space="preserve">Zip code*: </t>
  </si>
  <si>
    <t xml:space="preserve">Phone*: </t>
  </si>
  <si>
    <t xml:space="preserve">Country*: </t>
  </si>
  <si>
    <t xml:space="preserve">Company Name / Institute*: </t>
  </si>
  <si>
    <t>Service/Dept.:</t>
  </si>
  <si>
    <t>Laboratory Name / Institute*:</t>
  </si>
  <si>
    <t xml:space="preserve">Email*: </t>
  </si>
  <si>
    <t xml:space="preserve">Title: </t>
  </si>
  <si>
    <t xml:space="preserve">Name*: </t>
  </si>
  <si>
    <t xml:space="preserve">Position/Job: </t>
  </si>
  <si>
    <t>4 - Key contact information</t>
  </si>
  <si>
    <t xml:space="preserve"> 5 - Comment / Special indications</t>
  </si>
  <si>
    <t xml:space="preserve">City </t>
  </si>
  <si>
    <t xml:space="preserve">Zip code: </t>
  </si>
  <si>
    <t>VAT Intracom nb:</t>
  </si>
  <si>
    <t>??</t>
  </si>
  <si>
    <t>Sc/Tech-Référent 1</t>
  </si>
  <si>
    <t>SC/Tech-Référence Position 1</t>
  </si>
  <si>
    <t>Sc/Tech- Telephone 1</t>
  </si>
  <si>
    <t>Sc/Tech-E-mail 1</t>
  </si>
  <si>
    <t>7- Protection of personal and professional data</t>
  </si>
  <si>
    <t>1 - Customer general information</t>
  </si>
  <si>
    <r>
      <t xml:space="preserve">Bottle 100mL
</t>
    </r>
    <r>
      <rPr>
        <sz val="16"/>
        <rFont val="Calibri"/>
        <family val="2"/>
        <scheme val="minor"/>
      </rPr>
      <t>(sent in dry ice)</t>
    </r>
  </si>
  <si>
    <r>
      <t xml:space="preserve">Bottle 50mL
</t>
    </r>
    <r>
      <rPr>
        <sz val="16"/>
        <rFont val="Calibri"/>
        <family val="2"/>
        <scheme val="minor"/>
      </rPr>
      <t>(sent in dry ice)</t>
    </r>
  </si>
  <si>
    <r>
      <t xml:space="preserve">Vial 120µL
</t>
    </r>
    <r>
      <rPr>
        <sz val="16"/>
        <rFont val="Calibri"/>
        <family val="2"/>
        <scheme val="minor"/>
      </rPr>
      <t>(sent in dry ice)</t>
    </r>
  </si>
  <si>
    <r>
      <t xml:space="preserve">βcoat ® (ready to use) - Indicate quantity in unit
</t>
    </r>
    <r>
      <rPr>
        <sz val="16"/>
        <rFont val="Calibri"/>
        <family val="2"/>
        <scheme val="minor"/>
      </rPr>
      <t xml:space="preserve">Approximate consumptions:  1 vial: 2 x 75 cm² flasks </t>
    </r>
  </si>
  <si>
    <r>
      <t xml:space="preserve">Bottle 250mL
</t>
    </r>
    <r>
      <rPr>
        <sz val="16"/>
        <rFont val="Calibri"/>
        <family val="2"/>
        <scheme val="minor"/>
      </rPr>
      <t>(sent at RT)</t>
    </r>
  </si>
  <si>
    <r>
      <t xml:space="preserve">OPTIβ1 ® medium (ready to use) - Indicate quantity in unit
</t>
    </r>
    <r>
      <rPr>
        <sz val="16"/>
        <rFont val="Calibri"/>
        <family val="2"/>
        <scheme val="minor"/>
      </rPr>
      <t>Use for EndoC-BH1, EndoC-BH2 and EndoC-BH3 culture</t>
    </r>
  </si>
  <si>
    <r>
      <t xml:space="preserve">OPTIβ2 ® medium (ready to use) - Indicate quantity in unit
</t>
    </r>
    <r>
      <rPr>
        <sz val="16"/>
        <rFont val="Calibri"/>
        <family val="2"/>
        <scheme val="minor"/>
      </rPr>
      <t>Use for starvation before GSIS test</t>
    </r>
  </si>
  <si>
    <r>
      <t xml:space="preserve">OPTIβ3 ® medium (ready to use) - Indicate quantity in unit
</t>
    </r>
    <r>
      <rPr>
        <sz val="16"/>
        <rFont val="Calibri"/>
        <family val="2"/>
        <scheme val="minor"/>
      </rPr>
      <t>Use for ECN090 culture</t>
    </r>
  </si>
  <si>
    <r>
      <t xml:space="preserve">βKREBS ® (ready to use) - Indicate quantity in unit
</t>
    </r>
    <r>
      <rPr>
        <sz val="16"/>
        <rFont val="Calibri"/>
        <family val="2"/>
        <scheme val="minor"/>
      </rPr>
      <t>Use for GSIS test</t>
    </r>
  </si>
  <si>
    <r>
      <t xml:space="preserve">VISA </t>
    </r>
    <r>
      <rPr>
        <b/>
        <sz val="16"/>
        <color rgb="FFFF0000"/>
        <rFont val="Calibri"/>
        <family val="2"/>
        <scheme val="minor"/>
      </rPr>
      <t>(without signature, the purchase order is not valid)</t>
    </r>
  </si>
  <si>
    <t>Europe All other countries</t>
  </si>
  <si>
    <t>Europe Greece-Poland</t>
  </si>
  <si>
    <t>Canada- USA</t>
  </si>
  <si>
    <t>Estimated Shipping costs processed by Univercell-Biosolutions -Prices may vary depending on countries</t>
  </si>
  <si>
    <t>Custums Taxes will be billed directly to client by shipping company- Concerns countries outside UE</t>
  </si>
  <si>
    <t>Asia-Africa-Oceania-South America</t>
  </si>
  <si>
    <t>Shipment at room temperature pricing: For βKREBS ® ALONE</t>
  </si>
  <si>
    <t>MTA Ref :</t>
  </si>
  <si>
    <r>
      <t xml:space="preserve">HUMAN CELL DESIGN
</t>
    </r>
    <r>
      <rPr>
        <sz val="16"/>
        <rFont val="Calibri"/>
        <family val="2"/>
        <scheme val="minor"/>
      </rPr>
      <t>Centre Pierre Potier
1 Place Pierre Potier
BP50624
31106 TOULOUSE cedex
France</t>
    </r>
  </si>
  <si>
    <t>HCD- Customer reference:</t>
  </si>
  <si>
    <t>Please fill in and send us back the form to both emails above mentionned to obtained a precise deadline</t>
  </si>
  <si>
    <t>All inquiries and pricing requests must be sent to: e.loncq@humancelldesign.com.</t>
  </si>
  <si>
    <t>To place an order, please send your request along with this information sheet (for your first order) to contact@humancelldesign.com.</t>
  </si>
  <si>
    <t>To place an order, please send your request along with this information sheet (for your first order) to contact@humancelldesign.com. To help us treating your order swiftly and efficiently, you will be asked to fill out a UB purchase order to be returned by email. Please allow a minimum of two weeks between the date we receive your formal order and its shipment.</t>
  </si>
  <si>
    <t>6 - HUMAN CELL DESIGN’s contact information</t>
  </si>
  <si>
    <t>e.loncq@humancelldesign.com</t>
  </si>
  <si>
    <t>m.varet@humancelldesign.com</t>
  </si>
  <si>
    <r>
      <t xml:space="preserve">This form must be filled out and returned by e-mail to </t>
    </r>
    <r>
      <rPr>
        <i/>
        <u/>
        <sz val="11"/>
        <color rgb="FF0070C0"/>
        <rFont val="Calibri"/>
        <family val="2"/>
        <scheme val="minor"/>
      </rPr>
      <t>contact@humancelldesign.com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</si>
</sst>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0\ &quot;€&quot;"/>
    <numFmt numFmtId="166" formatCode="_-* #,##0.00\ [$€-40C]_-;\-* #,##0.00\ [$€-40C]_-;_-* &quot;-&quot;??\ [$€-40C]_-;_-@_-"/>
    <numFmt numFmtId="167" formatCode="[$-409]d\-mmm\-yy;@"/>
  </numFmts>
  <fonts count="40" x14ac:knownFonts="1">
    <font>
      <sz val="10"/>
      <name val="Arial"/>
    </font>
    <font>
      <sz val="8"/>
      <name val="Arial"/>
      <family val="2"/>
    </font>
    <font>
      <u/>
      <sz val="10"/>
      <color indexed="12"/>
      <name val="Arial"/>
      <family val="2"/>
    </font>
    <font>
      <sz val="10"/>
      <name val="Arial"/>
      <family val="2"/>
    </font>
    <font>
      <sz val="10"/>
      <name val="Arial"/>
      <family val="2"/>
    </font>
    <font>
      <sz val="10"/>
      <name val="Calibri"/>
      <family val="2"/>
      <scheme val="minor"/>
    </font>
    <font>
      <sz val="9"/>
      <name val="Calibri"/>
      <family val="2"/>
      <scheme val="minor"/>
    </font>
    <font>
      <sz val="12"/>
      <name val="Calibri"/>
      <family val="2"/>
      <scheme val="minor"/>
    </font>
    <font>
      <sz val="14"/>
      <name val="Calibri"/>
      <family val="2"/>
      <scheme val="minor"/>
    </font>
    <font>
      <sz val="11"/>
      <name val="Calibri"/>
      <family val="2"/>
      <scheme val="minor"/>
    </font>
    <font>
      <sz val="14"/>
      <color rgb="FFFF0000"/>
      <name val="Calibri"/>
      <family val="2"/>
      <scheme val="minor"/>
    </font>
    <font>
      <b/>
      <sz val="14"/>
      <name val="Calibri"/>
      <family val="2"/>
      <scheme val="minor"/>
    </font>
    <font>
      <i/>
      <sz val="12"/>
      <name val="Calibri"/>
      <family val="2"/>
      <scheme val="minor"/>
    </font>
    <font>
      <b/>
      <sz val="16"/>
      <name val="Calibri"/>
      <family val="2"/>
      <scheme val="minor"/>
    </font>
    <font>
      <i/>
      <sz val="14"/>
      <name val="Calibri"/>
      <family val="2"/>
      <scheme val="minor"/>
    </font>
    <font>
      <b/>
      <sz val="11"/>
      <color theme="0"/>
      <name val="Calibri"/>
      <family val="2"/>
      <scheme val="minor"/>
    </font>
    <font>
      <i/>
      <sz val="11"/>
      <color rgb="FF4F81BD"/>
      <name val="Calibri"/>
      <family val="2"/>
      <scheme val="minor"/>
    </font>
    <font>
      <b/>
      <sz val="11"/>
      <color rgb="FF4F81BD"/>
      <name val="Calibri"/>
      <family val="2"/>
      <scheme val="minor"/>
    </font>
    <font>
      <b/>
      <i/>
      <sz val="12"/>
      <color rgb="FF365F91"/>
      <name val="Calibri"/>
      <family val="2"/>
      <scheme val="minor"/>
    </font>
    <font>
      <b/>
      <i/>
      <sz val="11"/>
      <color rgb="FF4F81BD"/>
      <name val="Calibri"/>
      <family val="2"/>
      <scheme val="minor"/>
    </font>
    <font>
      <i/>
      <u/>
      <sz val="11"/>
      <color rgb="FF0070C0"/>
      <name val="Calibri"/>
      <family val="2"/>
      <scheme val="minor"/>
    </font>
    <font>
      <i/>
      <sz val="11"/>
      <name val="Calibri"/>
      <family val="2"/>
      <scheme val="minor"/>
    </font>
    <font>
      <b/>
      <sz val="11"/>
      <color rgb="FFC00000"/>
      <name val="Calibri"/>
      <family val="2"/>
      <scheme val="minor"/>
    </font>
    <font>
      <sz val="11"/>
      <color rgb="FF000000"/>
      <name val="Calibri"/>
      <family val="2"/>
      <scheme val="minor"/>
    </font>
    <font>
      <sz val="11"/>
      <color rgb="FF808080"/>
      <name val="Calibri"/>
      <family val="2"/>
      <scheme val="minor"/>
    </font>
    <font>
      <i/>
      <sz val="11"/>
      <color rgb="FFFF0000"/>
      <name val="Calibri"/>
      <family val="2"/>
      <scheme val="minor"/>
    </font>
    <font>
      <b/>
      <sz val="11"/>
      <color rgb="FF365F91"/>
      <name val="Calibri"/>
      <family val="2"/>
      <scheme val="minor"/>
    </font>
    <font>
      <b/>
      <sz val="11"/>
      <color rgb="FFFF0000"/>
      <name val="Calibri"/>
      <family val="2"/>
      <scheme val="minor"/>
    </font>
    <font>
      <b/>
      <i/>
      <sz val="11"/>
      <color rgb="FF365F91"/>
      <name val="Calibri"/>
      <family val="2"/>
      <scheme val="minor"/>
    </font>
    <font>
      <sz val="14"/>
      <color theme="0" tint="-4.9989318521683403E-2"/>
      <name val="Calibri"/>
      <family val="2"/>
      <scheme val="minor"/>
    </font>
    <font>
      <i/>
      <sz val="12"/>
      <color rgb="FFFF0000"/>
      <name val="Calibri"/>
      <family val="2"/>
      <scheme val="minor"/>
    </font>
    <font>
      <sz val="16"/>
      <name val="Calibri"/>
      <family val="2"/>
      <scheme val="minor"/>
    </font>
    <font>
      <u/>
      <sz val="16"/>
      <color indexed="12"/>
      <name val="Calibri"/>
      <family val="2"/>
      <scheme val="minor"/>
    </font>
    <font>
      <u/>
      <sz val="16"/>
      <name val="Calibri"/>
      <family val="2"/>
      <scheme val="minor"/>
    </font>
    <font>
      <b/>
      <sz val="16"/>
      <color rgb="FFFF0000"/>
      <name val="Calibri"/>
      <family val="2"/>
      <scheme val="minor"/>
    </font>
    <font>
      <sz val="10"/>
      <color theme="0" tint="-4.9989318521683403E-2"/>
      <name val="Calibri"/>
      <family val="2"/>
      <scheme val="minor"/>
    </font>
    <font>
      <sz val="9"/>
      <color theme="0" tint="-4.9989318521683403E-2"/>
      <name val="Calibri"/>
      <family val="2"/>
      <scheme val="minor"/>
    </font>
    <font>
      <sz val="11"/>
      <color theme="0" tint="-4.9989318521683403E-2"/>
      <name val="Calibri"/>
      <family val="2"/>
      <scheme val="minor"/>
    </font>
    <font>
      <b/>
      <sz val="11"/>
      <color theme="0" tint="-4.9989318521683403E-2"/>
      <name val="Calibri"/>
      <family val="2"/>
      <scheme val="minor"/>
    </font>
    <font>
      <b/>
      <sz val="14"/>
      <color rgb="FFFF0000"/>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bgColor theme="8"/>
      </patternFill>
    </fill>
    <fill>
      <patternFill patternType="solid">
        <fgColor theme="4"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style="thin">
        <color indexed="64"/>
      </top>
      <bottom/>
      <diagonal/>
    </border>
    <border>
      <left/>
      <right style="medium">
        <color indexed="64"/>
      </right>
      <top style="thin">
        <color indexed="64"/>
      </top>
      <bottom/>
      <diagonal/>
    </border>
  </borders>
  <cellStyleXfs count="7">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cellStyleXfs>
  <cellXfs count="210">
    <xf numFmtId="0" fontId="0" fillId="0" borderId="0" xfId="0"/>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0" applyFont="1" applyAlignment="1">
      <alignment horizontal="left" vertical="center"/>
    </xf>
    <xf numFmtId="0" fontId="9" fillId="0" borderId="0" xfId="0" applyFont="1" applyAlignment="1">
      <alignment vertical="center"/>
    </xf>
    <xf numFmtId="0" fontId="9" fillId="0" borderId="0" xfId="2" applyFont="1" applyAlignment="1">
      <alignment horizontal="center" vertical="center" wrapText="1"/>
    </xf>
    <xf numFmtId="0" fontId="8" fillId="0" borderId="0" xfId="0" applyFont="1" applyAlignment="1">
      <alignment horizontal="center" vertical="center" wrapText="1"/>
    </xf>
    <xf numFmtId="49" fontId="8" fillId="0" borderId="24" xfId="0" applyNumberFormat="1" applyFont="1" applyBorder="1" applyAlignment="1">
      <alignment horizontal="center" vertical="center"/>
    </xf>
    <xf numFmtId="49" fontId="11" fillId="0" borderId="13" xfId="0" applyNumberFormat="1" applyFont="1" applyBorder="1" applyAlignment="1">
      <alignment horizontal="right" vertical="center"/>
    </xf>
    <xf numFmtId="49" fontId="11" fillId="0" borderId="0" xfId="0" applyNumberFormat="1" applyFont="1" applyAlignment="1">
      <alignment horizontal="right" vertical="center"/>
    </xf>
    <xf numFmtId="49" fontId="11" fillId="0" borderId="14" xfId="0" applyNumberFormat="1" applyFont="1" applyBorder="1" applyAlignment="1">
      <alignment horizontal="right" vertical="center"/>
    </xf>
    <xf numFmtId="164" fontId="11" fillId="0" borderId="24" xfId="6" applyFont="1" applyBorder="1" applyAlignment="1">
      <alignment horizontal="center" vertical="center"/>
    </xf>
    <xf numFmtId="0" fontId="12" fillId="0" borderId="0" xfId="0" applyFont="1" applyAlignment="1">
      <alignment vertical="center"/>
    </xf>
    <xf numFmtId="164" fontId="13" fillId="0" borderId="43" xfId="6" applyFont="1" applyBorder="1" applyAlignment="1">
      <alignment horizontal="center" vertical="center"/>
    </xf>
    <xf numFmtId="20" fontId="8" fillId="0" borderId="0" xfId="0" applyNumberFormat="1" applyFont="1" applyAlignment="1">
      <alignment vertical="center"/>
    </xf>
    <xf numFmtId="0" fontId="5" fillId="0" borderId="0" xfId="0" applyFont="1" applyAlignment="1" applyProtection="1">
      <alignment vertical="center"/>
      <protection locked="0"/>
    </xf>
    <xf numFmtId="0" fontId="10" fillId="0" borderId="0" xfId="0" applyFont="1" applyAlignment="1">
      <alignment horizontal="left" vertical="center" wrapText="1"/>
    </xf>
    <xf numFmtId="0" fontId="15" fillId="5" borderId="52" xfId="0" applyFont="1" applyFill="1" applyBorder="1" applyAlignment="1">
      <alignment horizontal="left" vertical="center" wrapText="1"/>
    </xf>
    <xf numFmtId="0" fontId="15" fillId="5" borderId="53" xfId="0" applyFont="1" applyFill="1" applyBorder="1" applyAlignment="1">
      <alignment horizontal="left" vertical="center" wrapText="1"/>
    </xf>
    <xf numFmtId="49" fontId="15" fillId="5" borderId="53" xfId="0" applyNumberFormat="1" applyFont="1" applyFill="1" applyBorder="1" applyAlignment="1">
      <alignment horizontal="left" vertical="center" wrapText="1"/>
    </xf>
    <xf numFmtId="0" fontId="15" fillId="5" borderId="54" xfId="0" applyFont="1" applyFill="1" applyBorder="1" applyAlignment="1">
      <alignment horizontal="left" vertical="center" wrapText="1"/>
    </xf>
    <xf numFmtId="0" fontId="0" fillId="0" borderId="0" xfId="0" applyAlignment="1">
      <alignment wrapText="1"/>
    </xf>
    <xf numFmtId="0" fontId="0" fillId="0" borderId="0" xfId="0" applyAlignment="1">
      <alignment vertical="center"/>
    </xf>
    <xf numFmtId="0" fontId="0" fillId="7" borderId="0" xfId="0" applyFill="1" applyAlignment="1">
      <alignment vertical="center"/>
    </xf>
    <xf numFmtId="0" fontId="0" fillId="0" borderId="0" xfId="0" applyAlignment="1">
      <alignment vertical="center" wrapText="1"/>
    </xf>
    <xf numFmtId="0" fontId="16" fillId="0" borderId="0" xfId="0" applyFont="1" applyAlignment="1">
      <alignment vertical="center"/>
    </xf>
    <xf numFmtId="0" fontId="17" fillId="0" borderId="0" xfId="0" applyFont="1" applyAlignment="1">
      <alignment horizontal="left" vertical="center" indent="3"/>
    </xf>
    <xf numFmtId="0" fontId="18" fillId="6" borderId="0" xfId="0" applyFont="1" applyFill="1" applyAlignment="1">
      <alignment vertical="center"/>
    </xf>
    <xf numFmtId="0" fontId="19" fillId="0" borderId="0" xfId="0" applyFont="1" applyAlignment="1">
      <alignment horizontal="left" vertical="center" indent="3"/>
    </xf>
    <xf numFmtId="0" fontId="21" fillId="0" borderId="0" xfId="0" applyFont="1" applyAlignment="1">
      <alignment vertical="center"/>
    </xf>
    <xf numFmtId="0" fontId="25" fillId="0" borderId="0" xfId="0" applyFont="1" applyAlignment="1">
      <alignment vertical="center"/>
    </xf>
    <xf numFmtId="0" fontId="26" fillId="0" borderId="0" xfId="0" applyFont="1" applyFill="1" applyAlignment="1">
      <alignment vertical="center"/>
    </xf>
    <xf numFmtId="0" fontId="9" fillId="0" borderId="0" xfId="0" applyFont="1" applyFill="1"/>
    <xf numFmtId="0" fontId="9" fillId="0" borderId="0" xfId="0" applyFont="1" applyFill="1" applyAlignment="1">
      <alignment vertical="center"/>
    </xf>
    <xf numFmtId="0" fontId="9" fillId="0" borderId="0" xfId="0" applyFont="1"/>
    <xf numFmtId="0" fontId="9" fillId="0" borderId="0" xfId="0" applyFont="1" applyAlignment="1">
      <alignment horizontal="right" vertical="center"/>
    </xf>
    <xf numFmtId="0" fontId="27" fillId="0" borderId="0" xfId="0" applyFont="1" applyAlignment="1">
      <alignment horizontal="left" vertical="justify" wrapText="1"/>
    </xf>
    <xf numFmtId="0" fontId="9" fillId="0" borderId="1" xfId="0" applyFont="1" applyBorder="1" applyAlignment="1">
      <alignment vertical="center"/>
    </xf>
    <xf numFmtId="0" fontId="9" fillId="0" borderId="0" xfId="0" applyFont="1" applyBorder="1" applyAlignment="1">
      <alignment horizontal="left" vertical="justify"/>
    </xf>
    <xf numFmtId="0" fontId="28" fillId="0" borderId="0" xfId="0" applyFont="1" applyFill="1" applyAlignment="1">
      <alignment vertical="center"/>
    </xf>
    <xf numFmtId="0" fontId="7" fillId="6" borderId="0" xfId="0" applyFont="1" applyFill="1" applyAlignment="1">
      <alignment vertical="center"/>
    </xf>
    <xf numFmtId="0" fontId="7" fillId="0" borderId="0" xfId="0" applyFont="1" applyAlignment="1">
      <alignment vertical="center"/>
    </xf>
    <xf numFmtId="0" fontId="18" fillId="6" borderId="0" xfId="0" applyFont="1" applyFill="1" applyAlignment="1" applyProtection="1">
      <alignment vertical="center"/>
    </xf>
    <xf numFmtId="0" fontId="7" fillId="6" borderId="0" xfId="0" applyFont="1" applyFill="1" applyAlignment="1" applyProtection="1">
      <alignment vertical="center"/>
    </xf>
    <xf numFmtId="0" fontId="12" fillId="6" borderId="0" xfId="0" applyFont="1" applyFill="1"/>
    <xf numFmtId="0" fontId="12" fillId="6" borderId="0" xfId="0" applyFont="1" applyFill="1" applyAlignment="1">
      <alignment vertical="center"/>
    </xf>
    <xf numFmtId="0" fontId="29" fillId="0" borderId="0" xfId="0" applyFont="1" applyAlignment="1" applyProtection="1">
      <alignment vertical="center"/>
      <protection locked="0"/>
    </xf>
    <xf numFmtId="0" fontId="29" fillId="0" borderId="0" xfId="0" applyFont="1" applyAlignment="1">
      <alignment vertical="center"/>
    </xf>
    <xf numFmtId="0" fontId="30" fillId="0" borderId="0" xfId="0" applyFont="1" applyAlignment="1">
      <alignment vertical="center"/>
    </xf>
    <xf numFmtId="0" fontId="0" fillId="0" borderId="0" xfId="0" applyFill="1" applyAlignment="1">
      <alignment vertical="center"/>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0" borderId="11" xfId="0" applyFont="1" applyBorder="1" applyAlignment="1">
      <alignment horizontal="right" vertical="center"/>
    </xf>
    <xf numFmtId="0" fontId="13" fillId="0" borderId="2" xfId="0" applyFont="1" applyBorder="1" applyAlignment="1">
      <alignment horizontal="right" vertical="center"/>
    </xf>
    <xf numFmtId="0" fontId="13" fillId="0" borderId="30" xfId="0" applyFont="1" applyBorder="1" applyAlignment="1">
      <alignment horizontal="right" vertical="center"/>
    </xf>
    <xf numFmtId="0" fontId="13" fillId="0" borderId="35" xfId="0" applyFont="1" applyBorder="1" applyAlignment="1">
      <alignment horizontal="right" vertical="center"/>
    </xf>
    <xf numFmtId="0" fontId="13" fillId="0" borderId="41" xfId="0" applyFont="1" applyBorder="1"/>
    <xf numFmtId="167" fontId="31" fillId="0" borderId="9" xfId="0" applyNumberFormat="1" applyFont="1" applyBorder="1" applyAlignment="1">
      <alignment horizontal="left" vertical="center"/>
    </xf>
    <xf numFmtId="167" fontId="31" fillId="0" borderId="4" xfId="0" applyNumberFormat="1" applyFont="1" applyBorder="1" applyAlignment="1">
      <alignment horizontal="left" vertical="center"/>
    </xf>
    <xf numFmtId="2" fontId="13" fillId="2" borderId="15" xfId="0" applyNumberFormat="1" applyFont="1" applyFill="1" applyBorder="1" applyAlignment="1">
      <alignment horizontal="center" vertical="center" wrapText="1"/>
    </xf>
    <xf numFmtId="2" fontId="13" fillId="2" borderId="16" xfId="0" applyNumberFormat="1" applyFont="1" applyFill="1" applyBorder="1" applyAlignment="1">
      <alignment horizontal="center" vertical="center" wrapText="1"/>
    </xf>
    <xf numFmtId="2" fontId="13" fillId="2" borderId="25" xfId="0" applyNumberFormat="1"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49" fontId="13" fillId="0" borderId="18" xfId="0" applyNumberFormat="1" applyFont="1" applyBorder="1" applyAlignment="1">
      <alignment horizontal="center" vertical="center" wrapText="1"/>
    </xf>
    <xf numFmtId="0" fontId="31" fillId="0" borderId="1" xfId="0" applyFont="1" applyBorder="1" applyAlignment="1">
      <alignment horizontal="center" vertical="center"/>
    </xf>
    <xf numFmtId="166" fontId="31" fillId="0" borderId="1" xfId="6" applyNumberFormat="1" applyFont="1" applyBorder="1" applyAlignment="1">
      <alignment horizontal="center" vertical="center" wrapText="1"/>
    </xf>
    <xf numFmtId="166" fontId="31" fillId="0" borderId="19" xfId="6" applyNumberFormat="1" applyFont="1" applyBorder="1" applyAlignment="1">
      <alignment horizontal="center" vertical="center"/>
    </xf>
    <xf numFmtId="49" fontId="13" fillId="0" borderId="31" xfId="0" applyNumberFormat="1" applyFont="1" applyBorder="1" applyAlignment="1">
      <alignment horizontal="center" vertical="center" wrapText="1"/>
    </xf>
    <xf numFmtId="49" fontId="31" fillId="0" borderId="20" xfId="0" applyNumberFormat="1" applyFont="1" applyBorder="1" applyAlignment="1">
      <alignment horizontal="center" vertical="center"/>
    </xf>
    <xf numFmtId="164" fontId="13" fillId="0" borderId="21" xfId="6" applyFont="1" applyBorder="1" applyAlignment="1">
      <alignment horizontal="center" vertical="center"/>
    </xf>
    <xf numFmtId="49" fontId="31" fillId="0" borderId="18" xfId="0" applyNumberFormat="1" applyFont="1" applyBorder="1" applyAlignment="1">
      <alignment horizontal="center" vertical="center"/>
    </xf>
    <xf numFmtId="0" fontId="31" fillId="0" borderId="30" xfId="0" applyFont="1" applyBorder="1" applyAlignment="1">
      <alignment horizontal="center" vertical="center"/>
    </xf>
    <xf numFmtId="49" fontId="31" fillId="0" borderId="22" xfId="0" applyNumberFormat="1" applyFont="1" applyBorder="1" applyAlignment="1">
      <alignment horizontal="right" vertical="center"/>
    </xf>
    <xf numFmtId="49" fontId="31" fillId="4" borderId="22" xfId="0" applyNumberFormat="1" applyFont="1" applyFill="1" applyBorder="1" applyAlignment="1" applyProtection="1">
      <alignment horizontal="right" vertical="center"/>
      <protection locked="0"/>
    </xf>
    <xf numFmtId="166" fontId="31" fillId="0" borderId="1" xfId="6" applyNumberFormat="1" applyFont="1" applyBorder="1" applyAlignment="1">
      <alignment horizontal="center" vertical="center"/>
    </xf>
    <xf numFmtId="166" fontId="31" fillId="0" borderId="38" xfId="6" applyNumberFormat="1" applyFont="1" applyBorder="1" applyAlignment="1">
      <alignment horizontal="center" vertical="center"/>
    </xf>
    <xf numFmtId="49" fontId="31" fillId="0" borderId="30" xfId="0" applyNumberFormat="1" applyFont="1" applyBorder="1" applyAlignment="1">
      <alignment horizontal="center" vertical="center"/>
    </xf>
    <xf numFmtId="49" fontId="31" fillId="0" borderId="35" xfId="0" applyNumberFormat="1" applyFont="1" applyBorder="1" applyAlignment="1">
      <alignment horizontal="center" vertical="center"/>
    </xf>
    <xf numFmtId="49" fontId="31" fillId="4" borderId="22" xfId="0" applyNumberFormat="1" applyFont="1" applyFill="1" applyBorder="1" applyAlignment="1">
      <alignment horizontal="right" vertical="center"/>
    </xf>
    <xf numFmtId="49" fontId="31" fillId="0" borderId="32" xfId="0" applyNumberFormat="1" applyFont="1" applyBorder="1" applyAlignment="1">
      <alignment horizontal="right" vertical="center"/>
    </xf>
    <xf numFmtId="0" fontId="31" fillId="0" borderId="0" xfId="0" applyFont="1" applyAlignment="1">
      <alignment vertical="center"/>
    </xf>
    <xf numFmtId="0" fontId="13" fillId="0" borderId="0" xfId="0" applyFont="1" applyAlignment="1">
      <alignment vertical="center"/>
    </xf>
    <xf numFmtId="0" fontId="22" fillId="6" borderId="0" xfId="0" applyFont="1" applyFill="1" applyAlignment="1">
      <alignment vertical="center"/>
    </xf>
    <xf numFmtId="0" fontId="9" fillId="6" borderId="0" xfId="0" applyFont="1" applyFill="1"/>
    <xf numFmtId="0" fontId="9" fillId="6" borderId="0" xfId="0" applyFont="1" applyFill="1" applyAlignment="1">
      <alignment vertical="center"/>
    </xf>
    <xf numFmtId="0" fontId="23" fillId="6" borderId="0" xfId="0" applyFont="1" applyFill="1" applyAlignment="1">
      <alignment vertical="center"/>
    </xf>
    <xf numFmtId="0" fontId="25" fillId="6" borderId="0" xfId="0" applyFont="1" applyFill="1" applyAlignment="1">
      <alignment vertical="center"/>
    </xf>
    <xf numFmtId="0" fontId="0" fillId="4" borderId="0" xfId="0" applyFill="1" applyAlignment="1">
      <alignment vertical="center"/>
    </xf>
    <xf numFmtId="0" fontId="18" fillId="0" borderId="0" xfId="0" applyFont="1" applyFill="1" applyAlignment="1" applyProtection="1">
      <alignment vertical="center"/>
    </xf>
    <xf numFmtId="0" fontId="7" fillId="0" borderId="0" xfId="0" applyFont="1" applyFill="1" applyAlignment="1" applyProtection="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horizontal="center" vertical="center" wrapText="1"/>
    </xf>
    <xf numFmtId="0" fontId="29" fillId="0" borderId="0" xfId="0" applyFont="1" applyAlignment="1">
      <alignment horizontal="center" vertical="center" wrapText="1"/>
    </xf>
    <xf numFmtId="166" fontId="31" fillId="0" borderId="1" xfId="5" applyNumberFormat="1" applyFont="1" applyBorder="1" applyAlignment="1">
      <alignment horizontal="center" vertical="center" wrapText="1"/>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47" xfId="0" applyFont="1" applyBorder="1" applyAlignment="1">
      <alignment horizontal="left" vertical="center"/>
    </xf>
    <xf numFmtId="0" fontId="9" fillId="0" borderId="0" xfId="0" applyFont="1" applyAlignment="1">
      <alignment horizontal="justify" vertical="center" wrapText="1"/>
    </xf>
    <xf numFmtId="0" fontId="9" fillId="0" borderId="36" xfId="0" applyFont="1" applyBorder="1" applyAlignment="1">
      <alignment horizontal="left"/>
    </xf>
    <xf numFmtId="0" fontId="9" fillId="0" borderId="47" xfId="0" applyFont="1" applyBorder="1" applyAlignment="1">
      <alignment horizontal="left"/>
    </xf>
    <xf numFmtId="0" fontId="9" fillId="0" borderId="32" xfId="0" applyFont="1" applyBorder="1" applyAlignment="1">
      <alignment horizontal="left" vertical="justify"/>
    </xf>
    <xf numFmtId="0" fontId="9" fillId="0" borderId="55" xfId="0" applyFont="1" applyBorder="1" applyAlignment="1">
      <alignment horizontal="left" vertical="justify"/>
    </xf>
    <xf numFmtId="0" fontId="9" fillId="0" borderId="45" xfId="0" applyFont="1" applyBorder="1" applyAlignment="1">
      <alignment horizontal="left" vertical="justify"/>
    </xf>
    <xf numFmtId="0" fontId="9" fillId="0" borderId="13" xfId="0" applyFont="1" applyBorder="1" applyAlignment="1">
      <alignment horizontal="left" vertical="justify"/>
    </xf>
    <xf numFmtId="0" fontId="9" fillId="0" borderId="0" xfId="0" applyFont="1" applyBorder="1" applyAlignment="1">
      <alignment horizontal="left" vertical="justify"/>
    </xf>
    <xf numFmtId="0" fontId="9" fillId="0" borderId="14" xfId="0" applyFont="1" applyBorder="1" applyAlignment="1">
      <alignment horizontal="left" vertical="justify"/>
    </xf>
    <xf numFmtId="0" fontId="9" fillId="0" borderId="49" xfId="0" applyFont="1" applyBorder="1" applyAlignment="1">
      <alignment horizontal="left" vertical="justify"/>
    </xf>
    <xf numFmtId="0" fontId="9" fillId="0" borderId="51" xfId="0" applyFont="1" applyBorder="1" applyAlignment="1">
      <alignment horizontal="left" vertical="justify"/>
    </xf>
    <xf numFmtId="0" fontId="9" fillId="0" borderId="46" xfId="0" applyFont="1" applyBorder="1" applyAlignment="1">
      <alignment horizontal="left" vertical="justify"/>
    </xf>
    <xf numFmtId="0" fontId="9" fillId="0" borderId="0" xfId="0" applyFont="1" applyFill="1" applyAlignment="1">
      <alignment horizontal="justify" vertical="center" wrapText="1"/>
    </xf>
    <xf numFmtId="0" fontId="27" fillId="0" borderId="0" xfId="0" applyFont="1" applyAlignment="1">
      <alignment horizontal="left" vertical="center" wrapText="1"/>
    </xf>
    <xf numFmtId="0" fontId="9" fillId="0" borderId="32" xfId="0" applyFont="1" applyBorder="1" applyAlignment="1">
      <alignment horizontal="right" vertical="center"/>
    </xf>
    <xf numFmtId="0" fontId="9" fillId="0" borderId="45" xfId="0" applyFont="1" applyBorder="1" applyAlignment="1">
      <alignment horizontal="right" vertical="center"/>
    </xf>
    <xf numFmtId="0" fontId="9" fillId="0" borderId="37" xfId="0" applyFont="1" applyBorder="1" applyAlignment="1">
      <alignment horizontal="left"/>
    </xf>
    <xf numFmtId="0" fontId="23" fillId="6" borderId="0" xfId="0" applyFont="1" applyFill="1" applyAlignment="1">
      <alignment horizontal="right" vertical="center"/>
    </xf>
    <xf numFmtId="0" fontId="24" fillId="6" borderId="36" xfId="0" applyFont="1" applyFill="1" applyBorder="1" applyAlignment="1">
      <alignment horizontal="center"/>
    </xf>
    <xf numFmtId="0" fontId="24" fillId="6" borderId="47" xfId="0" applyFont="1" applyFill="1" applyBorder="1" applyAlignment="1">
      <alignment horizontal="center"/>
    </xf>
    <xf numFmtId="0" fontId="9" fillId="6" borderId="36" xfId="0" applyFont="1" applyFill="1" applyBorder="1" applyAlignment="1">
      <alignment horizontal="center" vertical="center"/>
    </xf>
    <xf numFmtId="0" fontId="9" fillId="6" borderId="47" xfId="0" applyFont="1" applyFill="1" applyBorder="1" applyAlignment="1">
      <alignment horizontal="center" vertical="center"/>
    </xf>
    <xf numFmtId="0" fontId="9" fillId="0" borderId="32" xfId="0" applyFont="1" applyBorder="1" applyAlignment="1">
      <alignment horizontal="left" vertical="center"/>
    </xf>
    <xf numFmtId="0" fontId="9" fillId="0" borderId="55" xfId="0" applyFont="1" applyBorder="1" applyAlignment="1">
      <alignment horizontal="left" vertical="center"/>
    </xf>
    <xf numFmtId="0" fontId="9" fillId="0" borderId="45" xfId="0" applyFont="1" applyBorder="1" applyAlignment="1">
      <alignment horizontal="left" vertical="center"/>
    </xf>
    <xf numFmtId="0" fontId="14" fillId="0" borderId="0" xfId="0" applyFont="1" applyAlignment="1">
      <alignment horizontal="center" vertical="center"/>
    </xf>
    <xf numFmtId="0" fontId="13" fillId="0" borderId="8" xfId="0" applyFont="1" applyBorder="1" applyAlignment="1">
      <alignment horizontal="right" vertical="center"/>
    </xf>
    <xf numFmtId="0" fontId="13" fillId="0" borderId="12" xfId="0" applyFont="1" applyBorder="1" applyAlignment="1">
      <alignment horizontal="right"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11" fillId="0" borderId="0" xfId="0" applyFont="1" applyBorder="1" applyAlignment="1">
      <alignment horizontal="justify" vertical="center" wrapText="1"/>
    </xf>
    <xf numFmtId="0" fontId="11" fillId="0" borderId="0" xfId="0" applyFont="1" applyAlignment="1">
      <alignment horizontal="justify" vertical="center" wrapText="1"/>
    </xf>
    <xf numFmtId="0" fontId="11" fillId="0" borderId="10" xfId="0" applyFont="1" applyBorder="1" applyAlignment="1">
      <alignment horizontal="justify" vertical="center" wrapText="1"/>
    </xf>
    <xf numFmtId="0" fontId="32" fillId="0" borderId="0" xfId="1" applyFont="1" applyAlignment="1" applyProtection="1">
      <alignment horizontal="left" vertical="center"/>
    </xf>
    <xf numFmtId="0" fontId="32" fillId="0" borderId="5" xfId="1" applyFont="1" applyBorder="1" applyAlignment="1" applyProtection="1">
      <alignment horizontal="left" vertical="center"/>
    </xf>
    <xf numFmtId="0" fontId="32" fillId="0" borderId="7" xfId="1" applyFont="1" applyBorder="1" applyAlignment="1" applyProtection="1">
      <alignment horizontal="center" vertical="center"/>
    </xf>
    <xf numFmtId="0" fontId="32" fillId="0" borderId="6" xfId="1" applyFont="1" applyBorder="1" applyAlignment="1" applyProtection="1">
      <alignment horizontal="center" vertical="center"/>
    </xf>
    <xf numFmtId="0" fontId="13" fillId="3" borderId="8"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9" xfId="0" applyFont="1" applyFill="1" applyBorder="1" applyAlignment="1">
      <alignment horizontal="center" vertical="center"/>
    </xf>
    <xf numFmtId="0" fontId="31" fillId="0" borderId="44" xfId="3" applyFont="1" applyBorder="1" applyAlignment="1">
      <alignment horizontal="center" vertical="center"/>
    </xf>
    <xf numFmtId="0" fontId="31" fillId="0" borderId="40" xfId="3"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0"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center"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3" fillId="0" borderId="38" xfId="0" applyNumberFormat="1" applyFont="1" applyBorder="1" applyAlignment="1">
      <alignment horizontal="left" vertical="center"/>
    </xf>
    <xf numFmtId="49" fontId="33" fillId="0" borderId="36" xfId="0" applyNumberFormat="1" applyFont="1" applyBorder="1" applyAlignment="1">
      <alignment horizontal="left" vertical="center"/>
    </xf>
    <xf numFmtId="49" fontId="33" fillId="0" borderId="37" xfId="0" applyNumberFormat="1" applyFont="1" applyBorder="1" applyAlignment="1">
      <alignment horizontal="left" vertical="center"/>
    </xf>
    <xf numFmtId="49" fontId="33" fillId="0" borderId="38" xfId="0" applyNumberFormat="1" applyFont="1" applyBorder="1" applyAlignment="1">
      <alignment horizontal="left" vertical="center"/>
    </xf>
    <xf numFmtId="0" fontId="31" fillId="0" borderId="51" xfId="0" applyFont="1" applyBorder="1" applyAlignment="1">
      <alignment horizontal="center" vertical="center"/>
    </xf>
    <xf numFmtId="0" fontId="31" fillId="0" borderId="50" xfId="0" applyFont="1" applyBorder="1" applyAlignment="1">
      <alignment horizontal="center" vertical="center"/>
    </xf>
    <xf numFmtId="0" fontId="31" fillId="0" borderId="44" xfId="0" applyFont="1" applyBorder="1" applyAlignment="1">
      <alignment horizontal="center" vertical="center"/>
    </xf>
    <xf numFmtId="0" fontId="31" fillId="0" borderId="40" xfId="0" applyFont="1" applyBorder="1" applyAlignment="1">
      <alignment horizontal="center" vertical="center"/>
    </xf>
    <xf numFmtId="0" fontId="39" fillId="0" borderId="10" xfId="0" applyFont="1" applyBorder="1" applyAlignment="1">
      <alignment horizontal="center" vertical="center" wrapText="1"/>
    </xf>
    <xf numFmtId="0" fontId="39" fillId="0" borderId="0" xfId="0" applyFont="1" applyBorder="1" applyAlignment="1">
      <alignment horizontal="center" vertical="center" wrapText="1"/>
    </xf>
    <xf numFmtId="2" fontId="13" fillId="2" borderId="48" xfId="0" applyNumberFormat="1" applyFont="1" applyFill="1" applyBorder="1" applyAlignment="1">
      <alignment horizontal="center" vertical="center" wrapText="1"/>
    </xf>
    <xf numFmtId="2" fontId="13" fillId="2" borderId="25" xfId="0" applyNumberFormat="1" applyFont="1" applyFill="1" applyBorder="1" applyAlignment="1">
      <alignment horizontal="center" vertical="center" wrapText="1"/>
    </xf>
    <xf numFmtId="0" fontId="31" fillId="0" borderId="25" xfId="0" applyFont="1" applyBorder="1" applyAlignment="1">
      <alignment horizontal="center" vertical="center" wrapText="1"/>
    </xf>
    <xf numFmtId="0" fontId="31" fillId="4" borderId="49" xfId="0" applyFont="1" applyFill="1" applyBorder="1" applyAlignment="1">
      <alignment horizontal="left" vertical="center" wrapText="1"/>
    </xf>
    <xf numFmtId="0" fontId="31" fillId="0" borderId="46" xfId="0" applyFont="1" applyBorder="1" applyAlignment="1">
      <alignment horizontal="left" vertical="center" wrapText="1"/>
    </xf>
    <xf numFmtId="0" fontId="13" fillId="0" borderId="32" xfId="0" applyFont="1" applyBorder="1" applyAlignment="1">
      <alignment horizontal="left" vertical="center" wrapText="1"/>
    </xf>
    <xf numFmtId="0" fontId="13" fillId="0" borderId="45" xfId="0" applyFont="1" applyBorder="1" applyAlignment="1">
      <alignment horizontal="left" vertical="center" wrapText="1"/>
    </xf>
    <xf numFmtId="0" fontId="13" fillId="0" borderId="36" xfId="0" applyFont="1" applyBorder="1" applyAlignment="1">
      <alignment horizontal="left" vertical="center" wrapText="1"/>
    </xf>
    <xf numFmtId="0" fontId="31" fillId="0" borderId="47" xfId="0" applyFont="1" applyBorder="1" applyAlignment="1">
      <alignment horizontal="left" vertical="center" wrapText="1"/>
    </xf>
    <xf numFmtId="165" fontId="13" fillId="0" borderId="8" xfId="0" applyNumberFormat="1" applyFont="1" applyBorder="1" applyAlignment="1">
      <alignment horizontal="right" vertical="center"/>
    </xf>
    <xf numFmtId="165" fontId="13" fillId="0" borderId="42" xfId="0" applyNumberFormat="1" applyFont="1" applyBorder="1" applyAlignment="1">
      <alignment horizontal="right" vertical="center"/>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49" fontId="13" fillId="0" borderId="26" xfId="0" applyNumberFormat="1" applyFont="1" applyBorder="1" applyAlignment="1">
      <alignment horizontal="right" vertical="center"/>
    </xf>
    <xf numFmtId="49" fontId="13" fillId="0" borderId="27" xfId="0" applyNumberFormat="1" applyFont="1" applyBorder="1" applyAlignment="1">
      <alignment horizontal="right" vertical="center"/>
    </xf>
    <xf numFmtId="49" fontId="13" fillId="0" borderId="28" xfId="0" applyNumberFormat="1" applyFont="1" applyBorder="1" applyAlignment="1">
      <alignment horizontal="right" vertical="center"/>
    </xf>
    <xf numFmtId="49" fontId="32" fillId="0" borderId="7" xfId="1" applyNumberFormat="1" applyFont="1" applyBorder="1" applyAlignment="1" applyProtection="1">
      <alignment horizontal="left" vertical="center" wrapText="1"/>
    </xf>
    <xf numFmtId="49" fontId="32" fillId="0" borderId="6" xfId="1" applyNumberFormat="1" applyFont="1" applyBorder="1" applyAlignment="1" applyProtection="1">
      <alignment horizontal="left" vertical="center" wrapText="1"/>
    </xf>
    <xf numFmtId="49" fontId="31" fillId="0" borderId="36" xfId="0" applyNumberFormat="1" applyFont="1" applyBorder="1" applyAlignment="1">
      <alignment horizontal="left" vertical="center"/>
    </xf>
    <xf numFmtId="49" fontId="31" fillId="0" borderId="37" xfId="0" applyNumberFormat="1" applyFont="1" applyBorder="1" applyAlignment="1">
      <alignment horizontal="left"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166" fontId="31" fillId="0" borderId="22" xfId="6" applyNumberFormat="1" applyFont="1" applyBorder="1" applyAlignment="1">
      <alignment horizontal="center" vertical="center" wrapText="1"/>
    </xf>
    <xf numFmtId="166" fontId="31" fillId="0" borderId="23" xfId="6" applyNumberFormat="1" applyFont="1" applyBorder="1" applyAlignment="1">
      <alignment horizontal="center" vertical="center" wrapText="1"/>
    </xf>
    <xf numFmtId="166" fontId="31" fillId="0" borderId="29" xfId="6" applyNumberFormat="1" applyFont="1" applyBorder="1" applyAlignment="1">
      <alignment horizontal="center" vertical="center"/>
    </xf>
    <xf numFmtId="166" fontId="31" fillId="0" borderId="34" xfId="6" applyNumberFormat="1" applyFont="1" applyBorder="1" applyAlignment="1">
      <alignment horizontal="center"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49" fontId="31" fillId="0" borderId="0" xfId="0" applyNumberFormat="1" applyFont="1" applyAlignment="1">
      <alignment horizontal="left" vertical="center"/>
    </xf>
    <xf numFmtId="49" fontId="31" fillId="0" borderId="5" xfId="0" applyNumberFormat="1" applyFont="1" applyBorder="1" applyAlignment="1">
      <alignment horizontal="left"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49" fontId="13" fillId="0" borderId="31" xfId="0" applyNumberFormat="1" applyFont="1" applyBorder="1" applyAlignment="1">
      <alignment horizontal="center" vertical="center" wrapText="1"/>
    </xf>
    <xf numFmtId="49" fontId="13" fillId="0" borderId="33" xfId="0" applyNumberFormat="1" applyFont="1" applyBorder="1" applyAlignment="1">
      <alignment horizontal="center" vertical="center" wrapText="1"/>
    </xf>
    <xf numFmtId="164" fontId="31" fillId="0" borderId="22" xfId="5" applyFont="1" applyBorder="1" applyAlignment="1">
      <alignment horizontal="center" vertical="center" wrapText="1"/>
    </xf>
    <xf numFmtId="164" fontId="31" fillId="0" borderId="23" xfId="5" applyFont="1" applyBorder="1" applyAlignment="1">
      <alignment horizontal="center" vertical="center" wrapText="1"/>
    </xf>
  </cellXfs>
  <cellStyles count="7">
    <cellStyle name="Lien hypertexte" xfId="1" builtinId="8"/>
    <cellStyle name="Monétaire" xfId="6" builtinId="4"/>
    <cellStyle name="Monétaire 2" xfId="5" xr:uid="{00000000-0005-0000-0000-000002000000}"/>
    <cellStyle name="Normal" xfId="0" builtinId="0"/>
    <cellStyle name="Normal 2" xfId="3" xr:uid="{00000000-0005-0000-0000-000004000000}"/>
    <cellStyle name="Normal 3" xfId="2" xr:uid="{00000000-0005-0000-0000-000005000000}"/>
    <cellStyle name="Pourcentage 2" xfId="4" xr:uid="{00000000-0005-0000-0000-000006000000}"/>
  </cellStyles>
  <dxfs count="9">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G$52" lockText="1" noThreeD="1"/>
</file>

<file path=xl/ctrlProps/ctrlProp11.xml><?xml version="1.0" encoding="utf-8"?>
<formControlPr xmlns="http://schemas.microsoft.com/office/spreadsheetml/2009/9/main" objectType="CheckBox" fmlaLink="$G$51" lockText="1" noThreeD="1"/>
</file>

<file path=xl/ctrlProps/ctrlProp12.xml><?xml version="1.0" encoding="utf-8"?>
<formControlPr xmlns="http://schemas.microsoft.com/office/spreadsheetml/2009/9/main" objectType="CheckBox" fmlaLink="$G$57" lockText="1" noThreeD="1"/>
</file>

<file path=xl/ctrlProps/ctrlProp13.xml><?xml version="1.0" encoding="utf-8"?>
<formControlPr xmlns="http://schemas.microsoft.com/office/spreadsheetml/2009/9/main" objectType="CheckBox" fmlaLink="$G$58" lockText="1" noThreeD="1"/>
</file>

<file path=xl/ctrlProps/ctrlProp2.xml><?xml version="1.0" encoding="utf-8"?>
<formControlPr xmlns="http://schemas.microsoft.com/office/spreadsheetml/2009/9/main" objectType="CheckBox" fmlaLink="$G$50" lockText="1" noThreeD="1"/>
</file>

<file path=xl/ctrlProps/ctrlProp3.xml><?xml version="1.0" encoding="utf-8"?>
<formControlPr xmlns="http://schemas.microsoft.com/office/spreadsheetml/2009/9/main" objectType="CheckBox" fmlaLink="$G$52" lockText="1" noThreeD="1"/>
</file>

<file path=xl/ctrlProps/ctrlProp4.xml><?xml version="1.0" encoding="utf-8"?>
<formControlPr xmlns="http://schemas.microsoft.com/office/spreadsheetml/2009/9/main" objectType="CheckBox" fmlaLink="$G$55" lockText="1" noThreeD="1"/>
</file>

<file path=xl/ctrlProps/ctrlProp5.xml><?xml version="1.0" encoding="utf-8"?>
<formControlPr xmlns="http://schemas.microsoft.com/office/spreadsheetml/2009/9/main" objectType="CheckBox" fmlaLink="$G$56" lockText="1" noThreeD="1"/>
</file>

<file path=xl/ctrlProps/ctrlProp6.xml><?xml version="1.0" encoding="utf-8"?>
<formControlPr xmlns="http://schemas.microsoft.com/office/spreadsheetml/2009/9/main" objectType="CheckBox" fmlaLink="$G$59" lockText="1" noThreeD="1"/>
</file>

<file path=xl/ctrlProps/ctrlProp7.xml><?xml version="1.0" encoding="utf-8"?>
<formControlPr xmlns="http://schemas.microsoft.com/office/spreadsheetml/2009/9/main" objectType="CheckBox" fmlaLink="$G$49" noThreeD="1"/>
</file>

<file path=xl/ctrlProps/ctrlProp8.xml><?xml version="1.0" encoding="utf-8"?>
<formControlPr xmlns="http://schemas.microsoft.com/office/spreadsheetml/2009/9/main" objectType="CheckBox" fmlaLink="$G$51" lockText="1" noThreeD="1"/>
</file>

<file path=xl/ctrlProps/ctrlProp9.xml><?xml version="1.0" encoding="utf-8"?>
<formControlPr xmlns="http://schemas.microsoft.com/office/spreadsheetml/2009/9/main" objectType="CheckBox" fmlaLink="$G$53"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38100</xdr:rowOff>
        </xdr:from>
        <xdr:to>
          <xdr:col>0</xdr:col>
          <xdr:colOff>0</xdr:colOff>
          <xdr:row>6</xdr:row>
          <xdr:rowOff>25400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1549400</xdr:colOff>
          <xdr:row>46</xdr:row>
          <xdr:rowOff>0</xdr:rowOff>
        </xdr:from>
        <xdr:to>
          <xdr:col>0</xdr:col>
          <xdr:colOff>1841500</xdr:colOff>
          <xdr:row>46</xdr:row>
          <xdr:rowOff>228600</xdr:rowOff>
        </xdr:to>
        <xdr:sp macro="" textlink="">
          <xdr:nvSpPr>
            <xdr:cNvPr id="1035" name="Check Box 11" descr="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12700</xdr:rowOff>
        </xdr:from>
        <xdr:to>
          <xdr:col>2</xdr:col>
          <xdr:colOff>342900</xdr:colOff>
          <xdr:row>49</xdr:row>
          <xdr:rowOff>228600</xdr:rowOff>
        </xdr:to>
        <xdr:sp macro="" textlink="">
          <xdr:nvSpPr>
            <xdr:cNvPr id="1072" name="Case à cocher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12700</xdr:rowOff>
        </xdr:from>
        <xdr:to>
          <xdr:col>2</xdr:col>
          <xdr:colOff>342900</xdr:colOff>
          <xdr:row>51</xdr:row>
          <xdr:rowOff>228600</xdr:rowOff>
        </xdr:to>
        <xdr:sp macro="" textlink="">
          <xdr:nvSpPr>
            <xdr:cNvPr id="1073" name="Case à cocher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xdr:row>
          <xdr:rowOff>12700</xdr:rowOff>
        </xdr:from>
        <xdr:to>
          <xdr:col>2</xdr:col>
          <xdr:colOff>342900</xdr:colOff>
          <xdr:row>54</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12700</xdr:rowOff>
        </xdr:from>
        <xdr:to>
          <xdr:col>2</xdr:col>
          <xdr:colOff>342900</xdr:colOff>
          <xdr:row>55</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25400</xdr:rowOff>
        </xdr:from>
        <xdr:to>
          <xdr:col>2</xdr:col>
          <xdr:colOff>342900</xdr:colOff>
          <xdr:row>59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48</xdr:row>
          <xdr:rowOff>12700</xdr:rowOff>
        </xdr:from>
        <xdr:to>
          <xdr:col>2</xdr:col>
          <xdr:colOff>254000</xdr:colOff>
          <xdr:row>48</xdr:row>
          <xdr:rowOff>190500</xdr:rowOff>
        </xdr:to>
        <xdr:sp macro="" textlink="">
          <xdr:nvSpPr>
            <xdr:cNvPr id="1071" name="Case à cocher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12700</xdr:rowOff>
        </xdr:from>
        <xdr:to>
          <xdr:col>2</xdr:col>
          <xdr:colOff>342900</xdr:colOff>
          <xdr:row>50</xdr:row>
          <xdr:rowOff>228600</xdr:rowOff>
        </xdr:to>
        <xdr:sp macro="" textlink="">
          <xdr:nvSpPr>
            <xdr:cNvPr id="1078" name="Case à cocher 48"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25400</xdr:rowOff>
        </xdr:from>
        <xdr:to>
          <xdr:col>2</xdr:col>
          <xdr:colOff>952500</xdr:colOff>
          <xdr:row>52</xdr:row>
          <xdr:rowOff>228600</xdr:rowOff>
        </xdr:to>
        <xdr:sp macro="" textlink="">
          <xdr:nvSpPr>
            <xdr:cNvPr id="1080" name="Check Box 56" descr="=SI(G54=VRAI;1;0)"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12700</xdr:rowOff>
        </xdr:from>
        <xdr:to>
          <xdr:col>2</xdr:col>
          <xdr:colOff>342900</xdr:colOff>
          <xdr:row>57</xdr:row>
          <xdr:rowOff>228600</xdr:rowOff>
        </xdr:to>
        <xdr:sp macro="" textlink="">
          <xdr:nvSpPr>
            <xdr:cNvPr id="1081" name="Case à cocher 49"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12700</xdr:rowOff>
        </xdr:from>
        <xdr:to>
          <xdr:col>2</xdr:col>
          <xdr:colOff>342900</xdr:colOff>
          <xdr:row>56</xdr:row>
          <xdr:rowOff>228600</xdr:rowOff>
        </xdr:to>
        <xdr:sp macro="" textlink="">
          <xdr:nvSpPr>
            <xdr:cNvPr id="1082" name="Case à cocher 4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12700</xdr:rowOff>
        </xdr:from>
        <xdr:to>
          <xdr:col>2</xdr:col>
          <xdr:colOff>342900</xdr:colOff>
          <xdr:row>56</xdr:row>
          <xdr:rowOff>228600</xdr:rowOff>
        </xdr:to>
        <xdr:sp macro="" textlink="">
          <xdr:nvSpPr>
            <xdr:cNvPr id="1083" name="Check Box 51"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12700</xdr:rowOff>
        </xdr:from>
        <xdr:to>
          <xdr:col>2</xdr:col>
          <xdr:colOff>342900</xdr:colOff>
          <xdr:row>57</xdr:row>
          <xdr:rowOff>228600</xdr:rowOff>
        </xdr:to>
        <xdr:sp macro="" textlink="">
          <xdr:nvSpPr>
            <xdr:cNvPr id="1084" name="Check Box 51"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printerSettings" Target="../printerSettings/printerSettings2.bin"/><Relationship Id="rId21" Type="http://schemas.openxmlformats.org/officeDocument/2006/relationships/ctrlProp" Target="../ctrlProps/ctrlProp13.xml"/><Relationship Id="rId7" Type="http://schemas.openxmlformats.org/officeDocument/2006/relationships/oleObject" Target="../embeddings/oleObject2.bin"/><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hyperlink" Target="mailto:m.varet@humancelldesign.com"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mailto:e.loncq@humancelldesign.com" TargetMode="External"/><Relationship Id="rId6" Type="http://schemas.openxmlformats.org/officeDocument/2006/relationships/vmlDrawing" Target="../drawings/vmlDrawing4.vml"/><Relationship Id="rId11" Type="http://schemas.openxmlformats.org/officeDocument/2006/relationships/ctrlProp" Target="../ctrlProps/ctrlProp3.xml"/><Relationship Id="rId5" Type="http://schemas.openxmlformats.org/officeDocument/2006/relationships/vmlDrawing" Target="../drawings/vmlDrawing3.vml"/><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drawing" Target="../drawings/drawing2.xm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92D050"/>
  </sheetPr>
  <dimension ref="A2:H84"/>
  <sheetViews>
    <sheetView view="pageLayout" zoomScaleNormal="100" workbookViewId="0">
      <selection activeCell="F8" sqref="F8"/>
    </sheetView>
  </sheetViews>
  <sheetFormatPr baseColWidth="10" defaultColWidth="11.5" defaultRowHeight="15" x14ac:dyDescent="0.15"/>
  <cols>
    <col min="1" max="1" width="15.6640625" style="5" customWidth="1"/>
    <col min="2" max="3" width="11.5" style="5"/>
    <col min="4" max="4" width="5.83203125" style="5" customWidth="1"/>
    <col min="5" max="6" width="13.83203125" style="5" customWidth="1"/>
    <col min="7" max="7" width="11" style="5" customWidth="1"/>
    <col min="8" max="8" width="11.5" style="5" customWidth="1"/>
    <col min="9" max="16384" width="11.5" style="5"/>
  </cols>
  <sheetData>
    <row r="2" spans="1:8" x14ac:dyDescent="0.15">
      <c r="A2" s="26" t="s">
        <v>137</v>
      </c>
    </row>
    <row r="3" spans="1:8" x14ac:dyDescent="0.15">
      <c r="A3" s="30" t="s">
        <v>32</v>
      </c>
    </row>
    <row r="4" spans="1:8" x14ac:dyDescent="0.2">
      <c r="A4" s="83" t="s">
        <v>79</v>
      </c>
      <c r="B4" s="84"/>
      <c r="C4" s="85"/>
      <c r="D4" s="85"/>
      <c r="E4" s="85"/>
      <c r="F4" s="85"/>
      <c r="G4" s="85"/>
      <c r="H4" s="85"/>
    </row>
    <row r="5" spans="1:8" x14ac:dyDescent="0.2">
      <c r="A5" s="86" t="s">
        <v>80</v>
      </c>
      <c r="B5" s="120"/>
      <c r="C5" s="121"/>
      <c r="D5" s="85"/>
      <c r="E5" s="119" t="s">
        <v>82</v>
      </c>
      <c r="F5" s="119"/>
      <c r="G5" s="122"/>
      <c r="H5" s="123"/>
    </row>
    <row r="6" spans="1:8" x14ac:dyDescent="0.15">
      <c r="A6" s="86" t="s">
        <v>81</v>
      </c>
      <c r="B6" s="122"/>
      <c r="C6" s="123"/>
      <c r="D6" s="85"/>
      <c r="E6" s="85"/>
      <c r="F6" s="86" t="s">
        <v>83</v>
      </c>
      <c r="G6" s="122"/>
      <c r="H6" s="123"/>
    </row>
    <row r="7" spans="1:8" x14ac:dyDescent="0.15">
      <c r="A7" s="87" t="s">
        <v>33</v>
      </c>
      <c r="B7" s="85"/>
      <c r="C7" s="85"/>
      <c r="D7" s="85"/>
      <c r="E7" s="85"/>
      <c r="F7" s="85"/>
      <c r="G7" s="85"/>
      <c r="H7" s="85"/>
    </row>
    <row r="8" spans="1:8" ht="19.5" customHeight="1" x14ac:dyDescent="0.15">
      <c r="A8" s="31"/>
    </row>
    <row r="9" spans="1:8" s="13" customFormat="1" ht="16" x14ac:dyDescent="0.2">
      <c r="A9" s="28" t="s">
        <v>109</v>
      </c>
      <c r="B9" s="45"/>
      <c r="C9" s="46"/>
      <c r="D9" s="46"/>
      <c r="E9" s="46"/>
      <c r="F9" s="46"/>
      <c r="G9" s="46"/>
      <c r="H9" s="46"/>
    </row>
    <row r="10" spans="1:8" s="34" customFormat="1" x14ac:dyDescent="0.2">
      <c r="A10" s="32"/>
      <c r="B10" s="33"/>
    </row>
    <row r="11" spans="1:8" ht="15.75" customHeight="1" x14ac:dyDescent="0.2">
      <c r="A11" s="5" t="s">
        <v>93</v>
      </c>
      <c r="B11" s="35"/>
      <c r="C11" s="99"/>
      <c r="D11" s="100"/>
      <c r="E11" s="100"/>
      <c r="F11" s="100"/>
      <c r="G11" s="100"/>
      <c r="H11" s="101"/>
    </row>
    <row r="12" spans="1:8" ht="15.75" customHeight="1" x14ac:dyDescent="0.2">
      <c r="A12" s="5" t="s">
        <v>84</v>
      </c>
      <c r="B12" s="35"/>
      <c r="C12" s="124"/>
      <c r="D12" s="125"/>
      <c r="E12" s="125"/>
      <c r="F12" s="125"/>
      <c r="G12" s="125"/>
      <c r="H12" s="126"/>
    </row>
    <row r="13" spans="1:8" ht="15.75" customHeight="1" x14ac:dyDescent="0.2">
      <c r="A13" s="5" t="s">
        <v>85</v>
      </c>
      <c r="B13" s="103"/>
      <c r="C13" s="118"/>
      <c r="D13" s="118"/>
      <c r="E13" s="118"/>
      <c r="F13" s="118"/>
      <c r="G13" s="118"/>
      <c r="H13" s="104"/>
    </row>
    <row r="14" spans="1:8" ht="15.75" customHeight="1" x14ac:dyDescent="0.15">
      <c r="A14" s="99"/>
      <c r="B14" s="100"/>
      <c r="C14" s="100"/>
      <c r="D14" s="100"/>
      <c r="E14" s="100"/>
      <c r="F14" s="100"/>
      <c r="G14" s="100"/>
      <c r="H14" s="101"/>
    </row>
    <row r="15" spans="1:8" ht="15.75" customHeight="1" x14ac:dyDescent="0.15">
      <c r="A15" s="99"/>
      <c r="B15" s="100"/>
      <c r="C15" s="100"/>
      <c r="D15" s="100"/>
      <c r="E15" s="100"/>
      <c r="F15" s="100"/>
      <c r="G15" s="100"/>
      <c r="H15" s="101"/>
    </row>
    <row r="16" spans="1:8" ht="15.75" customHeight="1" x14ac:dyDescent="0.15">
      <c r="A16" s="5" t="s">
        <v>86</v>
      </c>
      <c r="B16" s="99"/>
      <c r="C16" s="100"/>
      <c r="D16" s="101"/>
      <c r="E16" s="116" t="s">
        <v>87</v>
      </c>
      <c r="F16" s="117"/>
      <c r="G16" s="99"/>
      <c r="H16" s="101"/>
    </row>
    <row r="17" spans="1:8" ht="15.75" customHeight="1" x14ac:dyDescent="0.15">
      <c r="A17" s="5" t="s">
        <v>88</v>
      </c>
      <c r="B17" s="99"/>
      <c r="C17" s="100"/>
      <c r="D17" s="101"/>
      <c r="F17" s="36" t="s">
        <v>90</v>
      </c>
      <c r="G17" s="99"/>
      <c r="H17" s="101"/>
    </row>
    <row r="18" spans="1:8" ht="15.75" customHeight="1" x14ac:dyDescent="0.15">
      <c r="A18" s="5" t="s">
        <v>89</v>
      </c>
      <c r="B18" s="99"/>
      <c r="C18" s="100"/>
      <c r="D18" s="101"/>
    </row>
    <row r="19" spans="1:8" ht="15.75" customHeight="1" x14ac:dyDescent="0.2">
      <c r="A19" s="35" t="s">
        <v>94</v>
      </c>
      <c r="B19" s="99"/>
      <c r="C19" s="100"/>
      <c r="D19" s="101"/>
    </row>
    <row r="20" spans="1:8" x14ac:dyDescent="0.2">
      <c r="B20" s="35"/>
    </row>
    <row r="21" spans="1:8" s="13" customFormat="1" ht="16" x14ac:dyDescent="0.2">
      <c r="A21" s="28" t="s">
        <v>34</v>
      </c>
      <c r="B21" s="45"/>
      <c r="C21" s="46"/>
      <c r="D21" s="46"/>
      <c r="E21" s="46"/>
      <c r="F21" s="46"/>
      <c r="G21" s="46"/>
      <c r="H21" s="46"/>
    </row>
    <row r="22" spans="1:8" s="34" customFormat="1" x14ac:dyDescent="0.2">
      <c r="A22" s="32"/>
      <c r="B22" s="33"/>
    </row>
    <row r="23" spans="1:8" ht="15.75" customHeight="1" x14ac:dyDescent="0.2">
      <c r="A23" s="5" t="s">
        <v>91</v>
      </c>
      <c r="B23" s="35"/>
      <c r="C23" s="99"/>
      <c r="D23" s="100"/>
      <c r="E23" s="100"/>
      <c r="F23" s="100"/>
      <c r="G23" s="100"/>
      <c r="H23" s="101"/>
    </row>
    <row r="24" spans="1:8" ht="15.75" customHeight="1" x14ac:dyDescent="0.15">
      <c r="A24" s="5" t="s">
        <v>92</v>
      </c>
      <c r="C24" s="99"/>
      <c r="D24" s="100"/>
      <c r="E24" s="100"/>
      <c r="F24" s="100"/>
      <c r="G24" s="100"/>
      <c r="H24" s="101"/>
    </row>
    <row r="25" spans="1:8" ht="15.75" customHeight="1" x14ac:dyDescent="0.2">
      <c r="A25" s="5" t="s">
        <v>85</v>
      </c>
      <c r="B25" s="103"/>
      <c r="C25" s="118"/>
      <c r="D25" s="118"/>
      <c r="E25" s="118"/>
      <c r="F25" s="118"/>
      <c r="G25" s="118"/>
      <c r="H25" s="104"/>
    </row>
    <row r="26" spans="1:8" ht="15.75" customHeight="1" x14ac:dyDescent="0.15">
      <c r="A26" s="99"/>
      <c r="B26" s="100"/>
      <c r="C26" s="100"/>
      <c r="D26" s="100"/>
      <c r="E26" s="100"/>
      <c r="F26" s="100"/>
      <c r="G26" s="100"/>
      <c r="H26" s="101"/>
    </row>
    <row r="27" spans="1:8" ht="15.75" customHeight="1" x14ac:dyDescent="0.15">
      <c r="A27" s="99"/>
      <c r="B27" s="100"/>
      <c r="C27" s="100"/>
      <c r="D27" s="100"/>
      <c r="E27" s="100"/>
      <c r="F27" s="100"/>
      <c r="G27" s="100"/>
      <c r="H27" s="101"/>
    </row>
    <row r="28" spans="1:8" ht="15.75" customHeight="1" x14ac:dyDescent="0.15">
      <c r="A28" s="5" t="s">
        <v>86</v>
      </c>
      <c r="B28" s="99"/>
      <c r="C28" s="100"/>
      <c r="D28" s="101"/>
      <c r="E28" s="116" t="s">
        <v>87</v>
      </c>
      <c r="F28" s="117"/>
      <c r="G28" s="99"/>
      <c r="H28" s="101"/>
    </row>
    <row r="29" spans="1:8" ht="15.75" customHeight="1" x14ac:dyDescent="0.15">
      <c r="A29" s="5" t="s">
        <v>88</v>
      </c>
      <c r="B29" s="99"/>
      <c r="C29" s="100"/>
      <c r="D29" s="101"/>
      <c r="F29" s="36" t="s">
        <v>90</v>
      </c>
      <c r="G29" s="99"/>
      <c r="H29" s="101"/>
    </row>
    <row r="30" spans="1:8" ht="15.75" customHeight="1" x14ac:dyDescent="0.15">
      <c r="A30" s="5" t="s">
        <v>89</v>
      </c>
      <c r="B30" s="99"/>
      <c r="C30" s="100"/>
      <c r="D30" s="101"/>
    </row>
    <row r="31" spans="1:8" ht="15.75" customHeight="1" x14ac:dyDescent="0.2">
      <c r="A31" s="35" t="s">
        <v>94</v>
      </c>
      <c r="B31" s="99"/>
      <c r="C31" s="100"/>
      <c r="D31" s="101"/>
      <c r="E31" s="5" t="s">
        <v>102</v>
      </c>
      <c r="F31" s="99"/>
      <c r="G31" s="100"/>
      <c r="H31" s="101"/>
    </row>
    <row r="33" spans="1:8" s="13" customFormat="1" ht="16.5" customHeight="1" x14ac:dyDescent="0.2">
      <c r="A33" s="28" t="s">
        <v>35</v>
      </c>
      <c r="B33" s="45"/>
      <c r="C33" s="46"/>
      <c r="D33" s="46"/>
      <c r="E33" s="46"/>
      <c r="F33" s="46"/>
      <c r="G33" s="46"/>
      <c r="H33" s="46"/>
    </row>
    <row r="34" spans="1:8" s="34" customFormat="1" ht="16.5" customHeight="1" x14ac:dyDescent="0.2">
      <c r="A34" s="32"/>
      <c r="B34" s="33"/>
    </row>
    <row r="35" spans="1:8" x14ac:dyDescent="0.2">
      <c r="A35" s="27" t="s">
        <v>36</v>
      </c>
      <c r="B35" s="35"/>
    </row>
    <row r="36" spans="1:8" ht="15.75" customHeight="1" x14ac:dyDescent="0.2">
      <c r="A36" s="5" t="s">
        <v>91</v>
      </c>
      <c r="B36" s="35"/>
      <c r="C36" s="99"/>
      <c r="D36" s="100"/>
      <c r="E36" s="100"/>
      <c r="F36" s="100"/>
      <c r="G36" s="100"/>
      <c r="H36" s="101"/>
    </row>
    <row r="37" spans="1:8" ht="15.75" customHeight="1" x14ac:dyDescent="0.15">
      <c r="A37" s="5" t="s">
        <v>92</v>
      </c>
      <c r="C37" s="99"/>
      <c r="D37" s="100"/>
      <c r="E37" s="100"/>
      <c r="F37" s="100"/>
      <c r="G37" s="100"/>
      <c r="H37" s="101"/>
    </row>
    <row r="38" spans="1:8" ht="15.75" customHeight="1" x14ac:dyDescent="0.2">
      <c r="A38" s="5" t="s">
        <v>85</v>
      </c>
      <c r="B38" s="103"/>
      <c r="C38" s="118"/>
      <c r="D38" s="118"/>
      <c r="E38" s="118"/>
      <c r="F38" s="118"/>
      <c r="G38" s="118"/>
      <c r="H38" s="104"/>
    </row>
    <row r="39" spans="1:8" ht="15.75" customHeight="1" x14ac:dyDescent="0.15">
      <c r="A39" s="99"/>
      <c r="B39" s="100"/>
      <c r="C39" s="100"/>
      <c r="D39" s="100"/>
      <c r="E39" s="100"/>
      <c r="F39" s="100"/>
      <c r="G39" s="100"/>
      <c r="H39" s="101"/>
    </row>
    <row r="40" spans="1:8" ht="15.75" customHeight="1" x14ac:dyDescent="0.15">
      <c r="A40" s="99"/>
      <c r="B40" s="100"/>
      <c r="C40" s="100"/>
      <c r="D40" s="100"/>
      <c r="E40" s="100"/>
      <c r="F40" s="100"/>
      <c r="G40" s="100"/>
      <c r="H40" s="101"/>
    </row>
    <row r="41" spans="1:8" ht="15.75" customHeight="1" x14ac:dyDescent="0.15">
      <c r="A41" s="5" t="s">
        <v>86</v>
      </c>
      <c r="B41" s="99"/>
      <c r="C41" s="100"/>
      <c r="D41" s="101"/>
      <c r="E41" s="116" t="s">
        <v>87</v>
      </c>
      <c r="F41" s="117"/>
      <c r="G41" s="99"/>
      <c r="H41" s="101"/>
    </row>
    <row r="42" spans="1:8" ht="15.75" customHeight="1" x14ac:dyDescent="0.15">
      <c r="A42" s="5" t="s">
        <v>88</v>
      </c>
      <c r="B42" s="99"/>
      <c r="C42" s="100"/>
      <c r="D42" s="101"/>
      <c r="F42" s="36" t="s">
        <v>90</v>
      </c>
      <c r="G42" s="99"/>
      <c r="H42" s="101"/>
    </row>
    <row r="43" spans="1:8" ht="15.75" customHeight="1" x14ac:dyDescent="0.15">
      <c r="A43" s="5" t="s">
        <v>89</v>
      </c>
      <c r="B43" s="99"/>
      <c r="C43" s="100"/>
      <c r="D43" s="101"/>
    </row>
    <row r="44" spans="1:8" ht="15.75" customHeight="1" x14ac:dyDescent="0.2">
      <c r="A44" s="35" t="s">
        <v>94</v>
      </c>
      <c r="B44" s="99"/>
      <c r="C44" s="100"/>
      <c r="D44" s="101"/>
    </row>
    <row r="45" spans="1:8" ht="26.25" customHeight="1" x14ac:dyDescent="0.15">
      <c r="A45" s="115"/>
      <c r="B45" s="115"/>
      <c r="C45" s="115"/>
      <c r="D45" s="115"/>
      <c r="E45" s="115"/>
      <c r="F45" s="115"/>
      <c r="G45" s="115"/>
      <c r="H45" s="115"/>
    </row>
    <row r="46" spans="1:8" ht="3" customHeight="1" x14ac:dyDescent="0.15">
      <c r="A46" s="37"/>
      <c r="B46" s="37"/>
      <c r="C46" s="37"/>
      <c r="D46" s="37"/>
      <c r="E46" s="37"/>
      <c r="F46" s="37"/>
      <c r="G46" s="37"/>
      <c r="H46" s="37"/>
    </row>
    <row r="47" spans="1:8" s="13" customFormat="1" ht="16" x14ac:dyDescent="0.2">
      <c r="A47" s="28" t="s">
        <v>98</v>
      </c>
      <c r="B47" s="45"/>
      <c r="C47" s="45"/>
      <c r="D47" s="46"/>
      <c r="E47" s="46"/>
      <c r="F47" s="46"/>
      <c r="G47" s="46"/>
      <c r="H47" s="46"/>
    </row>
    <row r="48" spans="1:8" s="34" customFormat="1" x14ac:dyDescent="0.2">
      <c r="A48" s="32"/>
      <c r="B48" s="33"/>
      <c r="C48" s="33"/>
    </row>
    <row r="49" spans="1:8" x14ac:dyDescent="0.2">
      <c r="A49" s="27" t="s">
        <v>37</v>
      </c>
      <c r="B49" s="35"/>
      <c r="C49" s="35"/>
    </row>
    <row r="50" spans="1:8" ht="15" customHeight="1" x14ac:dyDescent="0.15">
      <c r="A50" s="5" t="s">
        <v>95</v>
      </c>
      <c r="B50" s="38"/>
      <c r="C50" s="5" t="s">
        <v>96</v>
      </c>
      <c r="D50" s="99"/>
      <c r="E50" s="101"/>
      <c r="F50" s="5" t="s">
        <v>97</v>
      </c>
      <c r="G50" s="99"/>
      <c r="H50" s="101"/>
    </row>
    <row r="51" spans="1:8" ht="15" customHeight="1" x14ac:dyDescent="0.2">
      <c r="A51" s="5" t="s">
        <v>94</v>
      </c>
      <c r="B51" s="99"/>
      <c r="C51" s="100"/>
      <c r="D51" s="100"/>
      <c r="E51" s="101"/>
      <c r="F51" s="5" t="s">
        <v>89</v>
      </c>
      <c r="G51" s="103"/>
      <c r="H51" s="104"/>
    </row>
    <row r="52" spans="1:8" x14ac:dyDescent="0.2">
      <c r="B52" s="35"/>
      <c r="C52" s="35"/>
    </row>
    <row r="53" spans="1:8" x14ac:dyDescent="0.2">
      <c r="A53" s="27" t="s">
        <v>38</v>
      </c>
      <c r="B53" s="35"/>
      <c r="C53" s="35"/>
    </row>
    <row r="54" spans="1:8" ht="15.75" customHeight="1" x14ac:dyDescent="0.15">
      <c r="A54" s="5" t="s">
        <v>95</v>
      </c>
      <c r="B54" s="38"/>
      <c r="C54" s="5" t="s">
        <v>96</v>
      </c>
      <c r="D54" s="99"/>
      <c r="E54" s="101"/>
      <c r="F54" s="5" t="s">
        <v>97</v>
      </c>
      <c r="G54" s="99"/>
      <c r="H54" s="101"/>
    </row>
    <row r="55" spans="1:8" ht="15.75" customHeight="1" x14ac:dyDescent="0.2">
      <c r="A55" s="5" t="s">
        <v>94</v>
      </c>
      <c r="B55" s="99"/>
      <c r="C55" s="100"/>
      <c r="D55" s="100"/>
      <c r="E55" s="101"/>
      <c r="F55" s="5" t="s">
        <v>89</v>
      </c>
      <c r="G55" s="103"/>
      <c r="H55" s="104"/>
    </row>
    <row r="56" spans="1:8" x14ac:dyDescent="0.2">
      <c r="A56" s="27" t="s">
        <v>39</v>
      </c>
      <c r="B56" s="35"/>
      <c r="C56" s="35"/>
    </row>
    <row r="57" spans="1:8" ht="15.75" customHeight="1" x14ac:dyDescent="0.15">
      <c r="A57" s="5" t="s">
        <v>95</v>
      </c>
      <c r="B57" s="38"/>
      <c r="C57" s="5" t="s">
        <v>96</v>
      </c>
      <c r="D57" s="99"/>
      <c r="E57" s="101"/>
      <c r="F57" s="5" t="s">
        <v>97</v>
      </c>
      <c r="G57" s="99"/>
      <c r="H57" s="101"/>
    </row>
    <row r="58" spans="1:8" ht="15.75" customHeight="1" x14ac:dyDescent="0.2">
      <c r="A58" s="5" t="s">
        <v>94</v>
      </c>
      <c r="B58" s="99"/>
      <c r="C58" s="100"/>
      <c r="D58" s="100"/>
      <c r="E58" s="101"/>
      <c r="F58" s="5" t="s">
        <v>89</v>
      </c>
      <c r="G58" s="103"/>
      <c r="H58" s="104"/>
    </row>
    <row r="59" spans="1:8" x14ac:dyDescent="0.2">
      <c r="B59" s="35"/>
      <c r="C59" s="35"/>
    </row>
    <row r="60" spans="1:8" x14ac:dyDescent="0.2">
      <c r="A60" s="27" t="s">
        <v>40</v>
      </c>
      <c r="B60" s="35"/>
      <c r="C60" s="35"/>
    </row>
    <row r="61" spans="1:8" ht="15.75" customHeight="1" x14ac:dyDescent="0.15">
      <c r="A61" s="5" t="s">
        <v>95</v>
      </c>
      <c r="B61" s="38"/>
      <c r="C61" s="5" t="s">
        <v>96</v>
      </c>
      <c r="D61" s="99"/>
      <c r="E61" s="101"/>
      <c r="F61" s="5" t="s">
        <v>97</v>
      </c>
      <c r="G61" s="99"/>
      <c r="H61" s="101"/>
    </row>
    <row r="62" spans="1:8" ht="15.75" customHeight="1" x14ac:dyDescent="0.2">
      <c r="A62" s="5" t="s">
        <v>94</v>
      </c>
      <c r="B62" s="99"/>
      <c r="C62" s="100"/>
      <c r="D62" s="100"/>
      <c r="E62" s="101"/>
      <c r="F62" s="5" t="s">
        <v>89</v>
      </c>
      <c r="G62" s="103"/>
      <c r="H62" s="104"/>
    </row>
    <row r="63" spans="1:8" x14ac:dyDescent="0.2">
      <c r="A63" s="5" t="s">
        <v>41</v>
      </c>
      <c r="B63" s="35"/>
      <c r="C63" s="35"/>
    </row>
    <row r="64" spans="1:8" s="13" customFormat="1" ht="16" x14ac:dyDescent="0.2">
      <c r="A64" s="28" t="s">
        <v>99</v>
      </c>
      <c r="B64" s="45"/>
      <c r="C64" s="45"/>
      <c r="D64" s="46"/>
      <c r="E64" s="46"/>
      <c r="F64" s="46"/>
      <c r="G64" s="46"/>
      <c r="H64" s="46"/>
    </row>
    <row r="65" spans="1:8" s="34" customFormat="1" x14ac:dyDescent="0.2">
      <c r="A65" s="32"/>
      <c r="B65" s="33"/>
      <c r="C65" s="33"/>
    </row>
    <row r="66" spans="1:8" x14ac:dyDescent="0.15">
      <c r="A66" s="5" t="s">
        <v>42</v>
      </c>
    </row>
    <row r="67" spans="1:8" ht="18" customHeight="1" x14ac:dyDescent="0.15">
      <c r="A67" s="105"/>
      <c r="B67" s="106"/>
      <c r="C67" s="106"/>
      <c r="D67" s="106"/>
      <c r="E67" s="106"/>
      <c r="F67" s="106"/>
      <c r="G67" s="106"/>
      <c r="H67" s="107"/>
    </row>
    <row r="68" spans="1:8" ht="18" customHeight="1" x14ac:dyDescent="0.15">
      <c r="A68" s="108"/>
      <c r="B68" s="109"/>
      <c r="C68" s="109"/>
      <c r="D68" s="109"/>
      <c r="E68" s="109"/>
      <c r="F68" s="109"/>
      <c r="G68" s="109"/>
      <c r="H68" s="110"/>
    </row>
    <row r="69" spans="1:8" ht="18" customHeight="1" x14ac:dyDescent="0.15">
      <c r="A69" s="108"/>
      <c r="B69" s="109"/>
      <c r="C69" s="109"/>
      <c r="D69" s="109"/>
      <c r="E69" s="109"/>
      <c r="F69" s="109"/>
      <c r="G69" s="109"/>
      <c r="H69" s="110"/>
    </row>
    <row r="70" spans="1:8" ht="18" customHeight="1" x14ac:dyDescent="0.15">
      <c r="A70" s="108"/>
      <c r="B70" s="109"/>
      <c r="C70" s="109"/>
      <c r="D70" s="109"/>
      <c r="E70" s="109"/>
      <c r="F70" s="109"/>
      <c r="G70" s="109"/>
      <c r="H70" s="110"/>
    </row>
    <row r="71" spans="1:8" ht="18" customHeight="1" x14ac:dyDescent="0.15">
      <c r="A71" s="111"/>
      <c r="B71" s="112"/>
      <c r="C71" s="112"/>
      <c r="D71" s="112"/>
      <c r="E71" s="112"/>
      <c r="F71" s="112"/>
      <c r="G71" s="112"/>
      <c r="H71" s="113"/>
    </row>
    <row r="72" spans="1:8" ht="18" customHeight="1" x14ac:dyDescent="0.15">
      <c r="A72" s="39"/>
      <c r="B72" s="39"/>
      <c r="C72" s="39"/>
      <c r="D72" s="39"/>
      <c r="E72" s="39"/>
      <c r="F72" s="39"/>
      <c r="G72" s="39"/>
      <c r="H72" s="39"/>
    </row>
    <row r="73" spans="1:8" s="42" customFormat="1" ht="16" x14ac:dyDescent="0.15">
      <c r="A73" s="28" t="s">
        <v>134</v>
      </c>
      <c r="B73" s="41"/>
      <c r="C73" s="41"/>
      <c r="D73" s="41"/>
      <c r="E73" s="41"/>
      <c r="F73" s="41"/>
      <c r="G73" s="41"/>
      <c r="H73" s="41"/>
    </row>
    <row r="74" spans="1:8" s="34" customFormat="1" x14ac:dyDescent="0.15">
      <c r="A74" s="40"/>
    </row>
    <row r="75" spans="1:8" x14ac:dyDescent="0.15">
      <c r="A75" s="29" t="s">
        <v>43</v>
      </c>
    </row>
    <row r="76" spans="1:8" x14ac:dyDescent="0.2">
      <c r="A76" s="33" t="s">
        <v>131</v>
      </c>
    </row>
    <row r="77" spans="1:8" x14ac:dyDescent="0.15">
      <c r="A77" s="30"/>
    </row>
    <row r="78" spans="1:8" x14ac:dyDescent="0.15">
      <c r="A78" s="29" t="s">
        <v>44</v>
      </c>
    </row>
    <row r="79" spans="1:8" ht="23.25" customHeight="1" x14ac:dyDescent="0.15">
      <c r="A79" s="114" t="s">
        <v>132</v>
      </c>
      <c r="B79" s="114"/>
      <c r="C79" s="114"/>
      <c r="D79" s="114"/>
      <c r="E79" s="114"/>
      <c r="F79" s="114"/>
      <c r="G79" s="114"/>
      <c r="H79" s="114"/>
    </row>
    <row r="80" spans="1:8" ht="43.5" customHeight="1" x14ac:dyDescent="0.15">
      <c r="A80" s="102" t="s">
        <v>133</v>
      </c>
      <c r="B80" s="102"/>
      <c r="C80" s="102"/>
      <c r="D80" s="102"/>
      <c r="E80" s="102"/>
      <c r="F80" s="102"/>
      <c r="G80" s="102"/>
      <c r="H80" s="102"/>
    </row>
    <row r="81" spans="1:8" x14ac:dyDescent="0.15">
      <c r="A81" s="30"/>
    </row>
    <row r="82" spans="1:8" s="42" customFormat="1" ht="16" x14ac:dyDescent="0.15">
      <c r="A82" s="43" t="s">
        <v>108</v>
      </c>
      <c r="B82" s="44"/>
      <c r="C82" s="44"/>
      <c r="D82" s="44"/>
      <c r="E82" s="44"/>
      <c r="F82" s="44"/>
      <c r="G82" s="44"/>
      <c r="H82" s="44"/>
    </row>
    <row r="83" spans="1:8" s="42" customFormat="1" ht="16" x14ac:dyDescent="0.15">
      <c r="A83" s="89"/>
      <c r="B83" s="90"/>
      <c r="C83" s="90"/>
      <c r="D83" s="90"/>
      <c r="E83" s="90"/>
      <c r="F83" s="90"/>
      <c r="G83" s="90"/>
      <c r="H83" s="90"/>
    </row>
    <row r="84" spans="1:8" ht="26.25" customHeight="1" x14ac:dyDescent="0.15">
      <c r="A84" s="102" t="s">
        <v>45</v>
      </c>
      <c r="B84" s="102"/>
      <c r="C84" s="102"/>
      <c r="D84" s="102"/>
      <c r="E84" s="102"/>
      <c r="F84" s="102"/>
      <c r="G84" s="102"/>
      <c r="H84" s="102"/>
    </row>
  </sheetData>
  <protectedRanges>
    <protectedRange sqref="C11:H12 B13 A14:A15 G16:H17 C23:H24 B25 A26:A27 B28:D31 G28:G29 F31 C36:H37 B38 A39:H40 B41:D44 B61:B62 G41:H42 A67 B16:D19 D50 B50:B51 G50:H51 G54:H55 D54 B54:B55 B57:B58 D57 G57:H58 G61:H62 D61" name="Plage1"/>
  </protectedRanges>
  <mergeCells count="63">
    <mergeCell ref="C11:H11"/>
    <mergeCell ref="B58:E58"/>
    <mergeCell ref="B62:E62"/>
    <mergeCell ref="B55:E55"/>
    <mergeCell ref="B51:E51"/>
    <mergeCell ref="F31:H31"/>
    <mergeCell ref="C12:H12"/>
    <mergeCell ref="B13:H13"/>
    <mergeCell ref="A14:H14"/>
    <mergeCell ref="A15:H15"/>
    <mergeCell ref="B16:D16"/>
    <mergeCell ref="G16:H16"/>
    <mergeCell ref="E16:F16"/>
    <mergeCell ref="B17:D17"/>
    <mergeCell ref="G17:H17"/>
    <mergeCell ref="C23:H23"/>
    <mergeCell ref="E5:F5"/>
    <mergeCell ref="B5:C5"/>
    <mergeCell ref="B6:C6"/>
    <mergeCell ref="G5:H5"/>
    <mergeCell ref="G6:H6"/>
    <mergeCell ref="B25:H25"/>
    <mergeCell ref="A26:H26"/>
    <mergeCell ref="A39:H39"/>
    <mergeCell ref="A27:H27"/>
    <mergeCell ref="C24:H24"/>
    <mergeCell ref="B28:D28"/>
    <mergeCell ref="E28:F28"/>
    <mergeCell ref="G28:H28"/>
    <mergeCell ref="B29:D29"/>
    <mergeCell ref="G29:H29"/>
    <mergeCell ref="B30:D30"/>
    <mergeCell ref="B31:D31"/>
    <mergeCell ref="C36:H36"/>
    <mergeCell ref="C37:H37"/>
    <mergeCell ref="B38:H38"/>
    <mergeCell ref="A40:H40"/>
    <mergeCell ref="B41:D41"/>
    <mergeCell ref="E41:F41"/>
    <mergeCell ref="G41:H41"/>
    <mergeCell ref="B42:D42"/>
    <mergeCell ref="G42:H42"/>
    <mergeCell ref="G55:H55"/>
    <mergeCell ref="D57:E57"/>
    <mergeCell ref="G57:H57"/>
    <mergeCell ref="B43:D43"/>
    <mergeCell ref="B44:D44"/>
    <mergeCell ref="B18:D18"/>
    <mergeCell ref="B19:D19"/>
    <mergeCell ref="A84:H84"/>
    <mergeCell ref="D61:E61"/>
    <mergeCell ref="G61:H61"/>
    <mergeCell ref="G62:H62"/>
    <mergeCell ref="A67:H71"/>
    <mergeCell ref="A79:H79"/>
    <mergeCell ref="A80:H80"/>
    <mergeCell ref="G58:H58"/>
    <mergeCell ref="A45:H45"/>
    <mergeCell ref="D50:E50"/>
    <mergeCell ref="G50:H50"/>
    <mergeCell ref="G51:H51"/>
    <mergeCell ref="D54:E54"/>
    <mergeCell ref="G54:H54"/>
  </mergeCells>
  <printOptions horizontalCentered="1"/>
  <pageMargins left="0.25" right="0.25" top="0.75" bottom="0.75" header="0.3" footer="0.3"/>
  <pageSetup paperSize="9" scale="95" fitToWidth="0" fitToHeight="0" orientation="portrait" horizontalDpi="300" verticalDpi="300" r:id="rId1"/>
  <headerFooter scaleWithDoc="0">
    <oddHeader>&amp;L&amp;12&amp;G&amp;C&amp;"Arial,Gras"&amp;14&amp;A&amp;R&amp;"Arial,Gras"&amp;P/&amp;N</oddHeader>
    <oddFooter>&amp;L&amp;G&amp;RV.29072020</oddFooter>
  </headerFooter>
  <rowBreaks count="1" manualBreakCount="1">
    <brk id="45" max="16383" man="1"/>
  </rowBreaks>
  <drawing r:id="rId2"/>
  <legacyDrawing r:id="rId3"/>
  <legacyDrawingHF r:id="rId4"/>
  <oleObjects>
    <mc:AlternateContent xmlns:mc="http://schemas.openxmlformats.org/markup-compatibility/2006">
      <mc:Choice Requires="x14">
        <oleObject progId="MSPhotoEd.3" shapeId="2049" r:id="rId5">
          <objectPr defaultSize="0" autoPict="0" r:id="rId6">
            <anchor moveWithCells="1" sizeWithCells="1">
              <from>
                <xdr:col>0</xdr:col>
                <xdr:colOff>0</xdr:colOff>
                <xdr:row>0</xdr:row>
                <xdr:rowOff>0</xdr:rowOff>
              </from>
              <to>
                <xdr:col>0</xdr:col>
                <xdr:colOff>0</xdr:colOff>
                <xdr:row>0</xdr:row>
                <xdr:rowOff>0</xdr:rowOff>
              </to>
            </anchor>
          </objectPr>
        </oleObject>
      </mc:Choice>
      <mc:Fallback>
        <oleObject progId="MSPhotoEd.3" shapeId="2049"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tabColor rgb="FF00B0F0"/>
    <pageSetUpPr fitToPage="1"/>
  </sheetPr>
  <dimension ref="A1:H70"/>
  <sheetViews>
    <sheetView tabSelected="1" view="pageLayout" topLeftCell="A8" zoomScale="80" zoomScaleNormal="50" zoomScalePageLayoutView="80" workbookViewId="0">
      <selection activeCell="B1" sqref="B1"/>
    </sheetView>
  </sheetViews>
  <sheetFormatPr baseColWidth="10" defaultColWidth="11.5" defaultRowHeight="14" x14ac:dyDescent="0.15"/>
  <cols>
    <col min="1" max="1" width="28.1640625" style="1" customWidth="1"/>
    <col min="2" max="2" width="69.33203125" style="1" customWidth="1"/>
    <col min="3" max="3" width="15.1640625" style="1" customWidth="1"/>
    <col min="4" max="6" width="33.83203125" style="1" customWidth="1"/>
    <col min="7" max="7" width="11.5" style="91"/>
    <col min="8" max="16384" width="11.5" style="1"/>
  </cols>
  <sheetData>
    <row r="1" spans="1:7" ht="7.5" customHeight="1" x14ac:dyDescent="0.15"/>
    <row r="2" spans="1:7" ht="16.5" customHeight="1" thickBot="1" x14ac:dyDescent="0.2"/>
    <row r="3" spans="1:7" ht="16.5" customHeight="1" thickBot="1" x14ac:dyDescent="0.2">
      <c r="D3" s="128" t="s">
        <v>129</v>
      </c>
      <c r="E3" s="129"/>
      <c r="F3" s="58"/>
    </row>
    <row r="4" spans="1:7" ht="16.5" customHeight="1" thickBot="1" x14ac:dyDescent="0.2">
      <c r="D4" s="97"/>
      <c r="E4" s="98" t="s">
        <v>127</v>
      </c>
      <c r="F4" s="59"/>
    </row>
    <row r="5" spans="1:7" ht="16.5" customHeight="1" thickBot="1" x14ac:dyDescent="0.2">
      <c r="A5" s="127" t="s">
        <v>26</v>
      </c>
      <c r="B5" s="127"/>
      <c r="D5" s="176" t="s">
        <v>18</v>
      </c>
      <c r="E5" s="177"/>
      <c r="F5" s="59"/>
    </row>
    <row r="6" spans="1:7" ht="15.75" customHeight="1" thickBot="1" x14ac:dyDescent="0.2">
      <c r="D6" s="128" t="s">
        <v>12</v>
      </c>
      <c r="E6" s="129"/>
      <c r="F6" s="58"/>
    </row>
    <row r="7" spans="1:7" s="2" customFormat="1" ht="15.75" customHeight="1" thickBot="1" x14ac:dyDescent="0.2">
      <c r="A7" s="139" t="s">
        <v>13</v>
      </c>
      <c r="B7" s="140"/>
      <c r="C7" s="141"/>
      <c r="D7" s="139" t="s">
        <v>6</v>
      </c>
      <c r="E7" s="140"/>
      <c r="F7" s="141"/>
      <c r="G7" s="92"/>
    </row>
    <row r="8" spans="1:7" s="5" customFormat="1" ht="19.5" customHeight="1" x14ac:dyDescent="0.15">
      <c r="A8" s="51" t="s">
        <v>14</v>
      </c>
      <c r="B8" s="142">
        <f>'Customer Information sheet'!C36</f>
        <v>0</v>
      </c>
      <c r="C8" s="143"/>
      <c r="D8" s="178" t="s">
        <v>128</v>
      </c>
      <c r="E8" s="179"/>
      <c r="F8" s="180"/>
      <c r="G8" s="93"/>
    </row>
    <row r="9" spans="1:7" s="5" customFormat="1" ht="19.5" customHeight="1" x14ac:dyDescent="0.15">
      <c r="A9" s="52" t="s">
        <v>7</v>
      </c>
      <c r="B9" s="144">
        <f>'Customer Information sheet'!B38</f>
        <v>0</v>
      </c>
      <c r="C9" s="145"/>
      <c r="D9" s="181"/>
      <c r="E9" s="182"/>
      <c r="F9" s="183"/>
      <c r="G9" s="94"/>
    </row>
    <row r="10" spans="1:7" s="5" customFormat="1" ht="19.5" customHeight="1" x14ac:dyDescent="0.15">
      <c r="A10" s="52"/>
      <c r="B10" s="146">
        <f>'Customer Information sheet'!A39</f>
        <v>0</v>
      </c>
      <c r="C10" s="147"/>
      <c r="D10" s="181"/>
      <c r="E10" s="182"/>
      <c r="F10" s="183"/>
      <c r="G10" s="94"/>
    </row>
    <row r="11" spans="1:7" s="5" customFormat="1" ht="19.5" customHeight="1" x14ac:dyDescent="0.15">
      <c r="A11" s="52"/>
      <c r="B11" s="146">
        <f>'Customer Information sheet'!A40</f>
        <v>0</v>
      </c>
      <c r="C11" s="147"/>
      <c r="D11" s="181"/>
      <c r="E11" s="182"/>
      <c r="F11" s="183"/>
      <c r="G11" s="94"/>
    </row>
    <row r="12" spans="1:7" s="5" customFormat="1" ht="19.5" customHeight="1" x14ac:dyDescent="0.15">
      <c r="A12" s="52" t="s">
        <v>101</v>
      </c>
      <c r="B12" s="146">
        <f>'Customer Information sheet'!B42</f>
        <v>0</v>
      </c>
      <c r="C12" s="147"/>
      <c r="D12" s="181"/>
      <c r="E12" s="182"/>
      <c r="F12" s="183"/>
      <c r="G12" s="94"/>
    </row>
    <row r="13" spans="1:7" s="5" customFormat="1" ht="19.5" customHeight="1" x14ac:dyDescent="0.15">
      <c r="A13" s="52" t="s">
        <v>100</v>
      </c>
      <c r="B13" s="130">
        <f>'Customer Information sheet'!B41</f>
        <v>0</v>
      </c>
      <c r="C13" s="131"/>
      <c r="D13" s="181"/>
      <c r="E13" s="182"/>
      <c r="F13" s="183"/>
      <c r="G13" s="94"/>
    </row>
    <row r="14" spans="1:7" s="5" customFormat="1" ht="19.5" customHeight="1" x14ac:dyDescent="0.15">
      <c r="A14" s="52" t="s">
        <v>8</v>
      </c>
      <c r="B14" s="130">
        <f>'Customer Information sheet'!G41</f>
        <v>0</v>
      </c>
      <c r="C14" s="131"/>
      <c r="D14" s="181"/>
      <c r="E14" s="182"/>
      <c r="F14" s="183"/>
      <c r="G14" s="94"/>
    </row>
    <row r="15" spans="1:7" s="5" customFormat="1" ht="19.5" customHeight="1" thickBot="1" x14ac:dyDescent="0.2">
      <c r="A15" s="53" t="s">
        <v>9</v>
      </c>
      <c r="B15" s="148">
        <f>'Customer Information sheet'!G42</f>
        <v>0</v>
      </c>
      <c r="C15" s="149"/>
      <c r="D15" s="184"/>
      <c r="E15" s="185"/>
      <c r="F15" s="186"/>
      <c r="G15" s="93"/>
    </row>
    <row r="16" spans="1:7" s="5" customFormat="1" ht="19.5" customHeight="1" x14ac:dyDescent="0.15">
      <c r="A16" s="54" t="s">
        <v>20</v>
      </c>
      <c r="B16" s="150">
        <f>'Customer Information sheet'!D50</f>
        <v>0</v>
      </c>
      <c r="C16" s="151"/>
      <c r="D16" s="54" t="s">
        <v>20</v>
      </c>
      <c r="E16" s="200" t="s">
        <v>23</v>
      </c>
      <c r="F16" s="201"/>
      <c r="G16" s="93"/>
    </row>
    <row r="17" spans="1:7" s="5" customFormat="1" ht="19.5" customHeight="1" x14ac:dyDescent="0.15">
      <c r="A17" s="52" t="s">
        <v>10</v>
      </c>
      <c r="B17" s="152">
        <f>'Customer Information sheet'!G51</f>
        <v>0</v>
      </c>
      <c r="C17" s="131"/>
      <c r="D17" s="52" t="s">
        <v>10</v>
      </c>
      <c r="E17" s="202" t="s">
        <v>25</v>
      </c>
      <c r="F17" s="203"/>
      <c r="G17" s="93"/>
    </row>
    <row r="18" spans="1:7" s="5" customFormat="1" ht="28.5" customHeight="1" thickBot="1" x14ac:dyDescent="0.2">
      <c r="A18" s="53" t="s">
        <v>11</v>
      </c>
      <c r="B18" s="137">
        <f>'Customer Information sheet'!B51</f>
        <v>0</v>
      </c>
      <c r="C18" s="138"/>
      <c r="D18" s="52" t="s">
        <v>11</v>
      </c>
      <c r="E18" s="135" t="s">
        <v>135</v>
      </c>
      <c r="F18" s="136"/>
      <c r="G18" s="93"/>
    </row>
    <row r="19" spans="1:7" ht="19.5" customHeight="1" thickBot="1" x14ac:dyDescent="0.2">
      <c r="A19" s="139" t="s">
        <v>19</v>
      </c>
      <c r="B19" s="140"/>
      <c r="C19" s="141"/>
      <c r="D19" s="53" t="s">
        <v>24</v>
      </c>
      <c r="E19" s="190" t="s">
        <v>136</v>
      </c>
      <c r="F19" s="191"/>
    </row>
    <row r="20" spans="1:7" s="5" customFormat="1" ht="19.5" customHeight="1" x14ac:dyDescent="0.15">
      <c r="A20" s="51" t="s">
        <v>14</v>
      </c>
      <c r="B20" s="161">
        <f>'Customer Information sheet'!C23</f>
        <v>0</v>
      </c>
      <c r="C20" s="162"/>
      <c r="D20" s="132" t="s">
        <v>30</v>
      </c>
      <c r="E20" s="133"/>
      <c r="F20" s="133"/>
      <c r="G20" s="93"/>
    </row>
    <row r="21" spans="1:7" s="5" customFormat="1" ht="19.5" customHeight="1" x14ac:dyDescent="0.15">
      <c r="A21" s="52" t="s">
        <v>7</v>
      </c>
      <c r="B21" s="144">
        <f>'Customer Information sheet'!B25</f>
        <v>0</v>
      </c>
      <c r="C21" s="145"/>
      <c r="D21" s="134"/>
      <c r="E21" s="133"/>
      <c r="F21" s="133"/>
      <c r="G21" s="93"/>
    </row>
    <row r="22" spans="1:7" ht="19.5" customHeight="1" x14ac:dyDescent="0.15">
      <c r="A22" s="52"/>
      <c r="B22" s="130">
        <f>'Customer Information sheet'!A26</f>
        <v>0</v>
      </c>
      <c r="C22" s="131"/>
      <c r="D22" s="134"/>
      <c r="E22" s="133"/>
      <c r="F22" s="133"/>
    </row>
    <row r="23" spans="1:7" s="5" customFormat="1" ht="19.5" customHeight="1" x14ac:dyDescent="0.15">
      <c r="A23" s="52"/>
      <c r="B23" s="130">
        <f>'Customer Information sheet'!A27</f>
        <v>0</v>
      </c>
      <c r="C23" s="131"/>
      <c r="D23" s="163" t="s">
        <v>130</v>
      </c>
      <c r="E23" s="164"/>
      <c r="F23" s="164"/>
      <c r="G23" s="93"/>
    </row>
    <row r="24" spans="1:7" s="5" customFormat="1" ht="19.5" customHeight="1" x14ac:dyDescent="0.15">
      <c r="A24" s="52" t="s">
        <v>101</v>
      </c>
      <c r="B24" s="130">
        <f>'Customer Information sheet'!B29</f>
        <v>0</v>
      </c>
      <c r="C24" s="131"/>
      <c r="D24" s="163"/>
      <c r="E24" s="164"/>
      <c r="F24" s="164"/>
      <c r="G24" s="93"/>
    </row>
    <row r="25" spans="1:7" s="5" customFormat="1" ht="19.5" customHeight="1" x14ac:dyDescent="0.15">
      <c r="A25" s="52" t="s">
        <v>100</v>
      </c>
      <c r="B25" s="130">
        <f>'Customer Information sheet'!B28</f>
        <v>0</v>
      </c>
      <c r="C25" s="131"/>
      <c r="G25" s="93"/>
    </row>
    <row r="26" spans="1:7" s="5" customFormat="1" ht="19.5" customHeight="1" x14ac:dyDescent="0.15">
      <c r="A26" s="52" t="s">
        <v>8</v>
      </c>
      <c r="B26" s="130">
        <f>'Customer Information sheet'!G28</f>
        <v>0</v>
      </c>
      <c r="C26" s="131"/>
      <c r="D26" s="6"/>
      <c r="E26" s="6"/>
      <c r="F26" s="6"/>
      <c r="G26" s="93"/>
    </row>
    <row r="27" spans="1:7" s="5" customFormat="1" ht="19.5" customHeight="1" x14ac:dyDescent="0.15">
      <c r="A27" s="52" t="s">
        <v>9</v>
      </c>
      <c r="B27" s="159">
        <f>'Customer Information sheet'!G29</f>
        <v>0</v>
      </c>
      <c r="C27" s="160"/>
      <c r="D27" s="6"/>
      <c r="E27" s="6"/>
      <c r="F27" s="6"/>
      <c r="G27" s="93"/>
    </row>
    <row r="28" spans="1:7" s="5" customFormat="1" ht="19.5" customHeight="1" x14ac:dyDescent="0.15">
      <c r="A28" s="55" t="s">
        <v>11</v>
      </c>
      <c r="B28" s="204">
        <f>'Customer Information sheet'!B58</f>
        <v>0</v>
      </c>
      <c r="C28" s="205"/>
      <c r="D28" s="6"/>
      <c r="E28" s="6"/>
      <c r="F28" s="6"/>
      <c r="G28" s="93"/>
    </row>
    <row r="29" spans="1:7" s="5" customFormat="1" ht="19.5" customHeight="1" x14ac:dyDescent="0.15">
      <c r="A29" s="56" t="s">
        <v>29</v>
      </c>
      <c r="B29" s="204"/>
      <c r="C29" s="205"/>
      <c r="D29" s="6"/>
      <c r="E29" s="6"/>
      <c r="F29" s="6"/>
      <c r="G29" s="93"/>
    </row>
    <row r="30" spans="1:7" s="5" customFormat="1" ht="19.5" customHeight="1" thickBot="1" x14ac:dyDescent="0.3">
      <c r="A30" s="57" t="s">
        <v>31</v>
      </c>
      <c r="B30" s="148">
        <f>'Customer Information sheet'!F31</f>
        <v>0</v>
      </c>
      <c r="C30" s="149"/>
      <c r="D30" s="6"/>
      <c r="E30" s="6"/>
      <c r="F30" s="6"/>
      <c r="G30" s="93"/>
    </row>
    <row r="31" spans="1:7" s="3" customFormat="1" ht="19" x14ac:dyDescent="0.15">
      <c r="B31" s="17"/>
      <c r="C31" s="4"/>
      <c r="D31" s="17"/>
      <c r="G31" s="48"/>
    </row>
    <row r="32" spans="1:7" ht="15" thickBot="1" x14ac:dyDescent="0.2"/>
    <row r="33" spans="1:8" s="3" customFormat="1" ht="25.5" customHeight="1" x14ac:dyDescent="0.15">
      <c r="A33" s="60" t="s">
        <v>5</v>
      </c>
      <c r="B33" s="165" t="s">
        <v>2</v>
      </c>
      <c r="C33" s="167"/>
      <c r="D33" s="61" t="s">
        <v>0</v>
      </c>
      <c r="E33" s="62" t="s">
        <v>15</v>
      </c>
      <c r="F33" s="63" t="s">
        <v>1</v>
      </c>
      <c r="G33" s="48"/>
    </row>
    <row r="34" spans="1:8" s="3" customFormat="1" ht="82.5" customHeight="1" x14ac:dyDescent="0.15">
      <c r="A34" s="206" t="s">
        <v>110</v>
      </c>
      <c r="B34" s="170" t="s">
        <v>115</v>
      </c>
      <c r="C34" s="171"/>
      <c r="D34" s="194"/>
      <c r="E34" s="196" t="str">
        <f>IF(A34="Bottle 100mL
(sent in dry ice)",IF(D34&gt;=100,107,IF(D34&gt;=40,118,IF(D34&gt;=10,144,IF(D34&gt;=1,160,"-")))),(IF(A34="Bottle 200mL
(sent in dry ice)",IF(D34&gt;=50,214,IF(D34&gt;=20,236,IF(D34&gt;=5,288,IF(D34&gt;=1,320,"-")))))))</f>
        <v>-</v>
      </c>
      <c r="F34" s="198" t="str">
        <f>IF(D34&gt;0,E34*D34,"-")</f>
        <v>-</v>
      </c>
      <c r="G34" s="48"/>
      <c r="H34" s="15"/>
    </row>
    <row r="35" spans="1:8" s="3" customFormat="1" ht="23.25" customHeight="1" x14ac:dyDescent="0.15">
      <c r="A35" s="207"/>
      <c r="B35" s="168" t="s">
        <v>28</v>
      </c>
      <c r="C35" s="169"/>
      <c r="D35" s="195"/>
      <c r="E35" s="197"/>
      <c r="F35" s="199"/>
      <c r="G35" s="48"/>
    </row>
    <row r="36" spans="1:8" s="3" customFormat="1" ht="94.5" customHeight="1" x14ac:dyDescent="0.15">
      <c r="A36" s="206" t="s">
        <v>111</v>
      </c>
      <c r="B36" s="170" t="s">
        <v>116</v>
      </c>
      <c r="C36" s="171"/>
      <c r="D36" s="194"/>
      <c r="E36" s="196" t="str">
        <f>IF(A36="Bottle 50mL
(sent in dry ice)",IF(D36&gt;=10,86,(IF(D36&gt;=1,96,"-"))),(IF(A36="Bottle 100mL
(sent in dry ice)",IF(D36&gt;=5,172,(IF(D36&gt;=1,192,"-"))))))</f>
        <v>-</v>
      </c>
      <c r="F36" s="198" t="str">
        <f>IF(D36&gt;0,E36*D36,"-")</f>
        <v>-</v>
      </c>
      <c r="G36" s="48"/>
    </row>
    <row r="37" spans="1:8" s="3" customFormat="1" ht="20.25" customHeight="1" x14ac:dyDescent="0.15">
      <c r="A37" s="207"/>
      <c r="B37" s="168" t="s">
        <v>28</v>
      </c>
      <c r="C37" s="169"/>
      <c r="D37" s="195"/>
      <c r="E37" s="197"/>
      <c r="F37" s="199"/>
      <c r="G37" s="48"/>
    </row>
    <row r="38" spans="1:8" s="3" customFormat="1" ht="108" customHeight="1" x14ac:dyDescent="0.15">
      <c r="A38" s="206" t="s">
        <v>110</v>
      </c>
      <c r="B38" s="170" t="s">
        <v>117</v>
      </c>
      <c r="C38" s="171"/>
      <c r="D38" s="194"/>
      <c r="E38" s="196" t="str">
        <f>IF(A38="Bottle 100mL
(sent in dry ice)",IF(D38&gt;=100,107,IF(D38&gt;=40,118,IF(D38&gt;=10,144,IF(D38&gt;=1,160,"-")))),(IF(A38="Bottle 200mL
(sent in dry ice)",IF(D38&gt;=50,214,IF(D38&gt;=20,236,IF(D38&gt;=5,288,IF(D38&gt;=1,320,"-")))))))</f>
        <v>-</v>
      </c>
      <c r="F38" s="198" t="str">
        <f>IF(D38&gt;0,E38*D38,"-")</f>
        <v>-</v>
      </c>
      <c r="G38" s="48"/>
    </row>
    <row r="39" spans="1:8" s="3" customFormat="1" ht="21" customHeight="1" x14ac:dyDescent="0.15">
      <c r="A39" s="207"/>
      <c r="B39" s="168" t="s">
        <v>28</v>
      </c>
      <c r="C39" s="169"/>
      <c r="D39" s="195"/>
      <c r="E39" s="197"/>
      <c r="F39" s="199"/>
      <c r="G39" s="48"/>
    </row>
    <row r="40" spans="1:8" s="7" customFormat="1" ht="81.75" customHeight="1" x14ac:dyDescent="0.15">
      <c r="A40" s="64" t="s">
        <v>112</v>
      </c>
      <c r="B40" s="172" t="s">
        <v>113</v>
      </c>
      <c r="C40" s="173"/>
      <c r="D40" s="65"/>
      <c r="E40" s="66" t="str">
        <f>IF(D40&gt;=100,31,(IF(D40&gt;=50,33,(IF(D40&gt;=20,36,(IF(D40&gt;=1,38,"-")))))))</f>
        <v>-</v>
      </c>
      <c r="F40" s="67" t="str">
        <f>IF(D40&gt;0,E40*D40,"-")</f>
        <v>-</v>
      </c>
      <c r="G40" s="95"/>
    </row>
    <row r="41" spans="1:8" s="3" customFormat="1" ht="81.75" customHeight="1" x14ac:dyDescent="0.15">
      <c r="A41" s="206" t="s">
        <v>114</v>
      </c>
      <c r="B41" s="170" t="s">
        <v>118</v>
      </c>
      <c r="C41" s="171"/>
      <c r="D41" s="194"/>
      <c r="E41" s="208" t="str">
        <f>IF(D41&gt;=1,27,"-")</f>
        <v>-</v>
      </c>
      <c r="F41" s="198" t="str">
        <f>IF(D41&gt;0,E41*D41,"-")</f>
        <v>-</v>
      </c>
      <c r="G41" s="48"/>
    </row>
    <row r="42" spans="1:8" s="3" customFormat="1" ht="21" customHeight="1" x14ac:dyDescent="0.15">
      <c r="A42" s="207"/>
      <c r="B42" s="168" t="s">
        <v>28</v>
      </c>
      <c r="C42" s="169"/>
      <c r="D42" s="195"/>
      <c r="E42" s="209"/>
      <c r="F42" s="199"/>
      <c r="G42" s="48"/>
    </row>
    <row r="43" spans="1:8" s="3" customFormat="1" ht="24.75" customHeight="1" x14ac:dyDescent="0.15">
      <c r="A43" s="68" t="s">
        <v>22</v>
      </c>
      <c r="B43" s="172" t="str">
        <f>"Box + Dry ice for "&amp;((SUM(IF(A34="Bottle 100mL
(sent in dry ice)",D34*100,(IF(A34="Bottle 200mL
(sent in dry ice)",D34*200,0))),IF(A36="Bottle 50mL
(sent in dry ice)",D36*50,(IF(A36="Bottle 100mL
(sent in dry ice)",D36*100,0))),IF(A38="Bottle 100mL
(sent in dry ice)",D38*100,(IF(A38="Bottle 200mL
(sent in dry ice)",D38*200,0))),IF(D40&gt;=1,D40*0.12,0)))/1000)&amp;" L."</f>
        <v>Box + Dry ice for 0 L.</v>
      </c>
      <c r="C43" s="173"/>
      <c r="D43" s="65" t="str">
        <f>IF(B43="Box + Dry ice for 0 L.","-",1)</f>
        <v>-</v>
      </c>
      <c r="E43" s="96" t="str">
        <f>IF(OR(G52=TRUE,G53=TRUE),99,IF(D43=0,"-",IF(B43&gt;="Box + Dry ice for 1,2 L.",99,IF(B43&gt;"Box + Dry ice for 1 L.",99,IF(B43&gt;="Box + Dry ice for 0,0001 L.",60,"-")))))</f>
        <v>-</v>
      </c>
      <c r="F43" s="67" t="str">
        <f>IF(E43="-","-",D43*E43)</f>
        <v>-</v>
      </c>
      <c r="G43" s="48"/>
    </row>
    <row r="44" spans="1:8" s="3" customFormat="1" ht="18.75" customHeight="1" thickBot="1" x14ac:dyDescent="0.2">
      <c r="A44" s="69"/>
      <c r="B44" s="187" t="s">
        <v>4</v>
      </c>
      <c r="C44" s="188"/>
      <c r="D44" s="188"/>
      <c r="E44" s="189"/>
      <c r="F44" s="70">
        <f>SUM(F34:F43)</f>
        <v>0</v>
      </c>
      <c r="G44" s="48"/>
    </row>
    <row r="45" spans="1:8" s="3" customFormat="1" ht="18.75" customHeight="1" thickBot="1" x14ac:dyDescent="0.2">
      <c r="A45" s="8"/>
      <c r="B45" s="9"/>
      <c r="C45" s="10"/>
      <c r="D45" s="10"/>
      <c r="E45" s="11"/>
      <c r="F45" s="12"/>
      <c r="G45" s="48"/>
    </row>
    <row r="46" spans="1:8" s="3" customFormat="1" ht="18.75" customHeight="1" x14ac:dyDescent="0.15">
      <c r="A46" s="60"/>
      <c r="B46" s="165" t="s">
        <v>21</v>
      </c>
      <c r="C46" s="166"/>
      <c r="D46" s="61" t="s">
        <v>0</v>
      </c>
      <c r="E46" s="61" t="s">
        <v>3</v>
      </c>
      <c r="F46" s="63" t="s">
        <v>1</v>
      </c>
      <c r="G46" s="48"/>
    </row>
    <row r="47" spans="1:8" s="3" customFormat="1" ht="18.75" customHeight="1" x14ac:dyDescent="0.15">
      <c r="A47" s="71"/>
      <c r="B47" s="153" t="s">
        <v>123</v>
      </c>
      <c r="C47" s="154"/>
      <c r="D47" s="154"/>
      <c r="E47" s="154"/>
      <c r="F47" s="155"/>
      <c r="G47" s="48"/>
    </row>
    <row r="48" spans="1:8" s="3" customFormat="1" ht="18.75" customHeight="1" x14ac:dyDescent="0.15">
      <c r="A48" s="71"/>
      <c r="B48" s="156" t="s">
        <v>27</v>
      </c>
      <c r="C48" s="157"/>
      <c r="D48" s="157"/>
      <c r="E48" s="157"/>
      <c r="F48" s="158"/>
      <c r="G48" s="48"/>
    </row>
    <row r="49" spans="1:7" s="3" customFormat="1" ht="18.75" customHeight="1" x14ac:dyDescent="0.15">
      <c r="A49" s="72"/>
      <c r="B49" s="73" t="s">
        <v>16</v>
      </c>
      <c r="C49" s="74"/>
      <c r="D49" s="65">
        <f>IF(G49=TRUE,1,0)</f>
        <v>0</v>
      </c>
      <c r="E49" s="75" t="str">
        <f>IF(D49=1,IF($B$43&gt;="Box + Dry ice for 2 L.",90,(IF($B$43&gt;="Box + Dry ice for 1 L.",83,(IF($B$43&gt;="Box + Dry ice for 0,0001 L.",78,"-"))))),"-")</f>
        <v>-</v>
      </c>
      <c r="F49" s="76" t="str">
        <f>IF(D49&gt;0,E49*D49,"-")</f>
        <v>-</v>
      </c>
      <c r="G49" s="47" t="b">
        <v>0</v>
      </c>
    </row>
    <row r="50" spans="1:7" s="3" customFormat="1" ht="18.75" customHeight="1" x14ac:dyDescent="0.15">
      <c r="A50" s="77"/>
      <c r="B50" s="73" t="s">
        <v>121</v>
      </c>
      <c r="C50" s="74"/>
      <c r="D50" s="65">
        <f t="shared" ref="D50:D59" si="0">IF(G50=TRUE,1,0)</f>
        <v>0</v>
      </c>
      <c r="E50" s="75" t="str">
        <f>IF(D50=1,IF($B$43&gt;="Box + Dry ice for 2 L.",576,(IF($B$43&gt;="Box + Dry ice for 1 L.",424,(IF($B$43&gt;="Box + Dry ice for 0,0001 L.",320,"-"))))),"-")</f>
        <v>-</v>
      </c>
      <c r="F50" s="76" t="str">
        <f t="shared" ref="F50:F52" si="1">IF(D50&gt;0,E50*D50,"-")</f>
        <v>-</v>
      </c>
      <c r="G50" s="47" t="b">
        <v>0</v>
      </c>
    </row>
    <row r="51" spans="1:7" s="3" customFormat="1" ht="18.75" customHeight="1" x14ac:dyDescent="0.15">
      <c r="A51" s="77"/>
      <c r="B51" s="73" t="s">
        <v>120</v>
      </c>
      <c r="C51" s="74"/>
      <c r="D51" s="65">
        <f t="shared" si="0"/>
        <v>0</v>
      </c>
      <c r="E51" s="75" t="str">
        <f>IF(D51=1,IF($B$43&gt;="Box + Dry ice for 2 L.",244,(IF($B$43&gt;="Box + Dry ice for 1 L.",199,(IF($B$43&gt;="Box + Dry ice for 0,0001 L.",166,"-"))))),"-")</f>
        <v>-</v>
      </c>
      <c r="F51" s="76" t="str">
        <f t="shared" ref="F51" si="2">IF(D51&gt;0,E51*D51,"-")</f>
        <v>-</v>
      </c>
      <c r="G51" s="47" t="b">
        <v>0</v>
      </c>
    </row>
    <row r="52" spans="1:7" s="3" customFormat="1" ht="18.75" customHeight="1" x14ac:dyDescent="0.15">
      <c r="A52" s="77"/>
      <c r="B52" s="73" t="s">
        <v>125</v>
      </c>
      <c r="C52" s="74"/>
      <c r="D52" s="65">
        <f>IF(G52=TRUE,1,0)</f>
        <v>0</v>
      </c>
      <c r="E52" s="75" t="str">
        <f>IF(D52=1,IF($B$43&gt;="Box + Dry ice for 2 L.",558,(IF($B$43&gt;="Box + Dry ice for 1 L.",558,(IF($B$43&gt;="Box + Dry ice for 0,0001 L.",558,"-"))))),"-")</f>
        <v>-</v>
      </c>
      <c r="F52" s="76" t="str">
        <f t="shared" si="1"/>
        <v>-</v>
      </c>
      <c r="G52" s="47" t="b">
        <v>0</v>
      </c>
    </row>
    <row r="53" spans="1:7" s="3" customFormat="1" ht="18.75" customHeight="1" x14ac:dyDescent="0.15">
      <c r="A53" s="77"/>
      <c r="B53" s="80" t="s">
        <v>122</v>
      </c>
      <c r="C53" s="74"/>
      <c r="D53" s="65">
        <f>IF(G53=TRUE,1,0)</f>
        <v>0</v>
      </c>
      <c r="E53" s="75" t="str">
        <f>IF(D53=1,IF($B$43&gt;="Box + Dry ice for 2 L.",404,(IF($B$43&gt;="Box + Dry ice for 1 L.",404,(IF($B$43&gt;="Box + Dry ice for 0,0001 L.",404,"-"))))),"-")</f>
        <v>-</v>
      </c>
      <c r="F53" s="76" t="str">
        <f t="shared" ref="F53" si="3">IF(D53&gt;0,E53*D53,"-")</f>
        <v>-</v>
      </c>
      <c r="G53" s="47" t="b">
        <v>0</v>
      </c>
    </row>
    <row r="54" spans="1:7" s="3" customFormat="1" ht="18.75" customHeight="1" x14ac:dyDescent="0.15">
      <c r="A54" s="77"/>
      <c r="B54" s="156" t="s">
        <v>126</v>
      </c>
      <c r="C54" s="157"/>
      <c r="D54" s="157"/>
      <c r="E54" s="157"/>
      <c r="F54" s="158"/>
      <c r="G54" s="48"/>
    </row>
    <row r="55" spans="1:7" s="3" customFormat="1" ht="18.75" customHeight="1" x14ac:dyDescent="0.15">
      <c r="A55" s="78"/>
      <c r="B55" s="73" t="s">
        <v>16</v>
      </c>
      <c r="C55" s="79"/>
      <c r="D55" s="65">
        <f t="shared" si="0"/>
        <v>0</v>
      </c>
      <c r="E55" s="75" t="str">
        <f>IF(D55=1,IF($D$41&gt;=8,25,(IF($D$41&gt;=4,23,(IF($D$41&gt;=1,22,"-"))))),"-")</f>
        <v>-</v>
      </c>
      <c r="F55" s="76" t="str">
        <f>IF(D55&gt;0,E55*D55,"-")</f>
        <v>-</v>
      </c>
      <c r="G55" s="47" t="b">
        <v>0</v>
      </c>
    </row>
    <row r="56" spans="1:7" s="3" customFormat="1" ht="18.75" customHeight="1" x14ac:dyDescent="0.15">
      <c r="A56" s="78"/>
      <c r="B56" s="73" t="s">
        <v>121</v>
      </c>
      <c r="C56" s="79"/>
      <c r="D56" s="65">
        <f t="shared" si="0"/>
        <v>0</v>
      </c>
      <c r="E56" s="75" t="str">
        <f>IF(D56=1,IF($D$41&gt;=8,97,(IF($D$41&gt;=4,74,(IF($D$41&gt;=1,60,"-"))))),"-")</f>
        <v>-</v>
      </c>
      <c r="F56" s="76" t="str">
        <f t="shared" ref="F56:F59" si="4">IF(D56&gt;0,E56*D56,"-")</f>
        <v>-</v>
      </c>
      <c r="G56" s="47" t="b">
        <v>0</v>
      </c>
    </row>
    <row r="57" spans="1:7" s="3" customFormat="1" ht="18.75" customHeight="1" x14ac:dyDescent="0.15">
      <c r="A57" s="77"/>
      <c r="B57" s="73" t="s">
        <v>120</v>
      </c>
      <c r="C57" s="79"/>
      <c r="D57" s="65">
        <f t="shared" ref="D57" si="5">IF(G57=TRUE,1,0)</f>
        <v>0</v>
      </c>
      <c r="E57" s="75" t="str">
        <f>IF(D57=1,IF($D$41&gt;=8,59,(IF($D$41&gt;=4,53,(IF($D$41&gt;=1,48,"-"))))),"-")</f>
        <v>-</v>
      </c>
      <c r="F57" s="76" t="str">
        <f t="shared" si="4"/>
        <v>-</v>
      </c>
      <c r="G57" s="47" t="b">
        <v>0</v>
      </c>
    </row>
    <row r="58" spans="1:7" s="3" customFormat="1" ht="18.75" customHeight="1" x14ac:dyDescent="0.15">
      <c r="A58" s="77"/>
      <c r="B58" s="73" t="s">
        <v>125</v>
      </c>
      <c r="C58" s="79"/>
      <c r="D58" s="65">
        <f>IF(G58=TRUE,1,0)</f>
        <v>0</v>
      </c>
      <c r="E58" s="75" t="str">
        <f>IF(D58=1,IF($D$41&gt;=8,132,(IF($D$41&gt;=4,105,(IF($D$41&gt;=1,85,"-"))))),"-")</f>
        <v>-</v>
      </c>
      <c r="F58" s="76" t="str">
        <f t="shared" si="4"/>
        <v>-</v>
      </c>
      <c r="G58" s="47" t="b">
        <v>0</v>
      </c>
    </row>
    <row r="59" spans="1:7" s="3" customFormat="1" ht="18.75" customHeight="1" x14ac:dyDescent="0.15">
      <c r="A59" s="78"/>
      <c r="B59" s="80" t="s">
        <v>122</v>
      </c>
      <c r="C59" s="79"/>
      <c r="D59" s="65">
        <f t="shared" si="0"/>
        <v>0</v>
      </c>
      <c r="E59" s="75" t="str">
        <f>IF(D59=1,IF($D$41&gt;=8,115,(IF($D$41&gt;=4,84,(IF($D$41&gt;=1,70,"-"))))),"-")</f>
        <v>-</v>
      </c>
      <c r="F59" s="76" t="str">
        <f t="shared" si="4"/>
        <v>-</v>
      </c>
      <c r="G59" s="47" t="b">
        <v>0</v>
      </c>
    </row>
    <row r="60" spans="1:7" s="3" customFormat="1" ht="18.75" customHeight="1" x14ac:dyDescent="0.15">
      <c r="A60" s="78"/>
      <c r="B60" s="192" t="s">
        <v>124</v>
      </c>
      <c r="C60" s="193"/>
      <c r="D60" s="193"/>
      <c r="E60" s="193"/>
      <c r="F60" s="193"/>
      <c r="G60" s="47"/>
    </row>
    <row r="61" spans="1:7" s="3" customFormat="1" ht="18.75" customHeight="1" thickBot="1" x14ac:dyDescent="0.2">
      <c r="A61" s="69"/>
      <c r="B61" s="187"/>
      <c r="C61" s="188"/>
      <c r="D61" s="188"/>
      <c r="E61" s="189"/>
      <c r="F61" s="70">
        <f>SUM(F49:F60)</f>
        <v>0</v>
      </c>
      <c r="G61" s="48"/>
    </row>
    <row r="62" spans="1:7" s="3" customFormat="1" ht="30" customHeight="1" thickBot="1" x14ac:dyDescent="0.2">
      <c r="A62" s="81"/>
      <c r="B62" s="82" t="s">
        <v>119</v>
      </c>
      <c r="C62" s="82"/>
      <c r="D62" s="174" t="s">
        <v>17</v>
      </c>
      <c r="E62" s="175"/>
      <c r="F62" s="14">
        <f>F61+F44</f>
        <v>0</v>
      </c>
      <c r="G62" s="48"/>
    </row>
    <row r="63" spans="1:7" ht="16" x14ac:dyDescent="0.15">
      <c r="B63" s="49"/>
      <c r="C63" s="13"/>
    </row>
    <row r="65" spans="6:6" x14ac:dyDescent="0.15">
      <c r="F65" s="16"/>
    </row>
    <row r="70" spans="6:6" ht="75" customHeight="1" x14ac:dyDescent="0.15"/>
  </sheetData>
  <sheetProtection formatCells="0"/>
  <protectedRanges>
    <protectedRange algorithmName="SHA-512" hashValue="M3kybebfAQf4s4KPYR2pf3NFvgf9jrhqkeTrR6V9g6BV/k7QaP0w9FKpFQuqRMaa9q4lWIzf6CWgRudq95d0RA==" saltValue="/LbTsLnNLCOqnYncx0EqlA==" spinCount="100000" sqref="A34:A39" name="Plage8"/>
    <protectedRange sqref="B35:C35 B37:C37 B39:C39 B42:C42" name="Plage5"/>
    <protectedRange sqref="D34:D42" name="Plage4"/>
    <protectedRange sqref="B20:C30" name="Plage3"/>
    <protectedRange sqref="B8:C18" name="Plage1"/>
    <protectedRange sqref="F5:F6" name="Plage7"/>
  </protectedRanges>
  <mergeCells count="71">
    <mergeCell ref="A36:A37"/>
    <mergeCell ref="A41:A42"/>
    <mergeCell ref="B29:C29"/>
    <mergeCell ref="E41:E42"/>
    <mergeCell ref="F41:F42"/>
    <mergeCell ref="A38:A39"/>
    <mergeCell ref="D38:D39"/>
    <mergeCell ref="E38:E39"/>
    <mergeCell ref="F38:F39"/>
    <mergeCell ref="D36:D37"/>
    <mergeCell ref="E36:E37"/>
    <mergeCell ref="F36:F37"/>
    <mergeCell ref="B34:C34"/>
    <mergeCell ref="A34:A35"/>
    <mergeCell ref="D41:D42"/>
    <mergeCell ref="B30:C30"/>
    <mergeCell ref="D62:E62"/>
    <mergeCell ref="D5:E5"/>
    <mergeCell ref="D7:F7"/>
    <mergeCell ref="D8:F15"/>
    <mergeCell ref="B61:E61"/>
    <mergeCell ref="E19:F19"/>
    <mergeCell ref="B44:E44"/>
    <mergeCell ref="B60:F60"/>
    <mergeCell ref="D34:D35"/>
    <mergeCell ref="E34:E35"/>
    <mergeCell ref="B42:C42"/>
    <mergeCell ref="F34:F35"/>
    <mergeCell ref="B12:C12"/>
    <mergeCell ref="E16:F16"/>
    <mergeCell ref="E17:F17"/>
    <mergeCell ref="B28:C28"/>
    <mergeCell ref="B54:F54"/>
    <mergeCell ref="B46:C46"/>
    <mergeCell ref="B33:C33"/>
    <mergeCell ref="B35:C35"/>
    <mergeCell ref="B37:C37"/>
    <mergeCell ref="B36:C36"/>
    <mergeCell ref="B40:C40"/>
    <mergeCell ref="B38:C38"/>
    <mergeCell ref="B39:C39"/>
    <mergeCell ref="B41:C41"/>
    <mergeCell ref="B43:C43"/>
    <mergeCell ref="B15:C15"/>
    <mergeCell ref="B16:C16"/>
    <mergeCell ref="B17:C17"/>
    <mergeCell ref="B47:F47"/>
    <mergeCell ref="B48:F48"/>
    <mergeCell ref="B27:C27"/>
    <mergeCell ref="B20:C20"/>
    <mergeCell ref="B21:C21"/>
    <mergeCell ref="B22:C22"/>
    <mergeCell ref="B23:C23"/>
    <mergeCell ref="B24:C24"/>
    <mergeCell ref="D23:F24"/>
    <mergeCell ref="A5:B5"/>
    <mergeCell ref="D6:E6"/>
    <mergeCell ref="D3:E3"/>
    <mergeCell ref="B25:C25"/>
    <mergeCell ref="B26:C26"/>
    <mergeCell ref="D20:F22"/>
    <mergeCell ref="E18:F18"/>
    <mergeCell ref="B18:C18"/>
    <mergeCell ref="A19:C19"/>
    <mergeCell ref="A7:C7"/>
    <mergeCell ref="B8:C8"/>
    <mergeCell ref="B9:C9"/>
    <mergeCell ref="B10:C10"/>
    <mergeCell ref="B11:C11"/>
    <mergeCell ref="B13:C13"/>
    <mergeCell ref="B14:C14"/>
  </mergeCells>
  <phoneticPr fontId="1" type="noConversion"/>
  <conditionalFormatting sqref="F5:F6 B35 B38 A47 D55:D56 D34:D41 B20:B30 B9:B18 D49:D53 D59">
    <cfRule type="containsBlanks" dxfId="8" priority="15">
      <formula>LEN(TRIM(A5))=0</formula>
    </cfRule>
  </conditionalFormatting>
  <conditionalFormatting sqref="D38:D39">
    <cfRule type="containsBlanks" dxfId="7" priority="11">
      <formula>LEN(TRIM(D38))=0</formula>
    </cfRule>
  </conditionalFormatting>
  <conditionalFormatting sqref="B37">
    <cfRule type="containsBlanks" dxfId="6" priority="10">
      <formula>LEN(TRIM(B37))=0</formula>
    </cfRule>
  </conditionalFormatting>
  <conditionalFormatting sqref="B39">
    <cfRule type="containsBlanks" dxfId="5" priority="9">
      <formula>LEN(TRIM(B39))=0</formula>
    </cfRule>
  </conditionalFormatting>
  <conditionalFormatting sqref="B42">
    <cfRule type="containsBlanks" dxfId="4" priority="5">
      <formula>LEN(TRIM(B42))=0</formula>
    </cfRule>
  </conditionalFormatting>
  <conditionalFormatting sqref="F3:F4">
    <cfRule type="containsBlanks" dxfId="3" priority="4">
      <formula>LEN(TRIM(F3))=0</formula>
    </cfRule>
  </conditionalFormatting>
  <conditionalFormatting sqref="B8">
    <cfRule type="containsBlanks" dxfId="2" priority="2">
      <formula>LEN(TRIM(B8))=0</formula>
    </cfRule>
  </conditionalFormatting>
  <conditionalFormatting sqref="D57:D58">
    <cfRule type="containsBlanks" dxfId="1" priority="1">
      <formula>LEN(TRIM(D57))=0</formula>
    </cfRule>
  </conditionalFormatting>
  <hyperlinks>
    <hyperlink ref="E18" r:id="rId1" xr:uid="{00000000-0004-0000-0100-000000000000}"/>
    <hyperlink ref="E19" r:id="rId2" xr:uid="{00000000-0004-0000-0100-000001000000}"/>
  </hyperlinks>
  <printOptions horizontalCentered="1"/>
  <pageMargins left="0.23622047244094491" right="0.23622047244094491" top="0.74803149606299213" bottom="0.74803149606299213" header="0.31496062992125984" footer="0.31496062992125984"/>
  <pageSetup paperSize="9" scale="41" orientation="portrait" horizontalDpi="300" verticalDpi="300" r:id="rId3"/>
  <headerFooter scaleWithDoc="0" alignWithMargins="0">
    <oddHeader>&amp;L&amp;"System Font,Normal"&amp;K000000&amp;G&amp;C&amp;"Arial,Gras"&amp;12&amp;A</oddHeader>
    <oddFooter>&amp;L&amp;G&amp;R&amp;K00-023V.29072020</oddFooter>
  </headerFooter>
  <drawing r:id="rId4"/>
  <legacyDrawing r:id="rId5"/>
  <legacyDrawingHF r:id="rId6"/>
  <oleObjects>
    <mc:AlternateContent xmlns:mc="http://schemas.openxmlformats.org/markup-compatibility/2006">
      <mc:Choice Requires="x14">
        <oleObject progId="MSPhotoEd.3" shapeId="1025" r:id="rId7">
          <objectPr defaultSize="0" autoPict="0" r:id="rId8">
            <anchor moveWithCells="1" sizeWithCells="1">
              <from>
                <xdr:col>0</xdr:col>
                <xdr:colOff>0</xdr:colOff>
                <xdr:row>0</xdr:row>
                <xdr:rowOff>38100</xdr:rowOff>
              </from>
              <to>
                <xdr:col>0</xdr:col>
                <xdr:colOff>0</xdr:colOff>
                <xdr:row>6</xdr:row>
                <xdr:rowOff>25400</xdr:rowOff>
              </to>
            </anchor>
          </objectPr>
        </oleObject>
      </mc:Choice>
      <mc:Fallback>
        <oleObject progId="MSPhotoEd.3" shapeId="1025" r:id="rId7"/>
      </mc:Fallback>
    </mc:AlternateContent>
  </oleObjects>
  <mc:AlternateContent xmlns:mc="http://schemas.openxmlformats.org/markup-compatibility/2006">
    <mc:Choice Requires="x14">
      <controls>
        <mc:AlternateContent xmlns:mc="http://schemas.openxmlformats.org/markup-compatibility/2006">
          <mc:Choice Requires="x14">
            <control shapeId="1035" r:id="rId9" name="Check Box 11">
              <controlPr locked="0" defaultSize="0" autoFill="0" autoLine="0" autoPict="0" altText="1">
                <anchor moveWithCells="1">
                  <from>
                    <xdr:col>0</xdr:col>
                    <xdr:colOff>1549400</xdr:colOff>
                    <xdr:row>46</xdr:row>
                    <xdr:rowOff>0</xdr:rowOff>
                  </from>
                  <to>
                    <xdr:col>0</xdr:col>
                    <xdr:colOff>1841500</xdr:colOff>
                    <xdr:row>46</xdr:row>
                    <xdr:rowOff>228600</xdr:rowOff>
                  </to>
                </anchor>
              </controlPr>
            </control>
          </mc:Choice>
        </mc:AlternateContent>
        <mc:AlternateContent xmlns:mc="http://schemas.openxmlformats.org/markup-compatibility/2006">
          <mc:Choice Requires="x14">
            <control shapeId="1072" r:id="rId10" name="Case à cocher 48">
              <controlPr defaultSize="0" autoFill="0" autoLine="0" autoPict="0">
                <anchor moveWithCells="1">
                  <from>
                    <xdr:col>2</xdr:col>
                    <xdr:colOff>38100</xdr:colOff>
                    <xdr:row>49</xdr:row>
                    <xdr:rowOff>12700</xdr:rowOff>
                  </from>
                  <to>
                    <xdr:col>2</xdr:col>
                    <xdr:colOff>342900</xdr:colOff>
                    <xdr:row>49</xdr:row>
                    <xdr:rowOff>228600</xdr:rowOff>
                  </to>
                </anchor>
              </controlPr>
            </control>
          </mc:Choice>
        </mc:AlternateContent>
        <mc:AlternateContent xmlns:mc="http://schemas.openxmlformats.org/markup-compatibility/2006">
          <mc:Choice Requires="x14">
            <control shapeId="1073" r:id="rId11" name="Case à cocher 49">
              <controlPr defaultSize="0" autoFill="0" autoLine="0" autoPict="0">
                <anchor moveWithCells="1">
                  <from>
                    <xdr:col>2</xdr:col>
                    <xdr:colOff>38100</xdr:colOff>
                    <xdr:row>51</xdr:row>
                    <xdr:rowOff>12700</xdr:rowOff>
                  </from>
                  <to>
                    <xdr:col>2</xdr:col>
                    <xdr:colOff>342900</xdr:colOff>
                    <xdr:row>51</xdr:row>
                    <xdr:rowOff>228600</xdr:rowOff>
                  </to>
                </anchor>
              </controlPr>
            </control>
          </mc:Choice>
        </mc:AlternateContent>
        <mc:AlternateContent xmlns:mc="http://schemas.openxmlformats.org/markup-compatibility/2006">
          <mc:Choice Requires="x14">
            <control shapeId="1074" r:id="rId12" name="Check Box 50">
              <controlPr defaultSize="0" autoFill="0" autoLine="0" autoPict="0">
                <anchor moveWithCells="1">
                  <from>
                    <xdr:col>2</xdr:col>
                    <xdr:colOff>38100</xdr:colOff>
                    <xdr:row>54</xdr:row>
                    <xdr:rowOff>12700</xdr:rowOff>
                  </from>
                  <to>
                    <xdr:col>2</xdr:col>
                    <xdr:colOff>342900</xdr:colOff>
                    <xdr:row>54</xdr:row>
                    <xdr:rowOff>228600</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2</xdr:col>
                    <xdr:colOff>38100</xdr:colOff>
                    <xdr:row>55</xdr:row>
                    <xdr:rowOff>12700</xdr:rowOff>
                  </from>
                  <to>
                    <xdr:col>2</xdr:col>
                    <xdr:colOff>342900</xdr:colOff>
                    <xdr:row>55</xdr:row>
                    <xdr:rowOff>228600</xdr:rowOff>
                  </to>
                </anchor>
              </controlPr>
            </control>
          </mc:Choice>
        </mc:AlternateContent>
        <mc:AlternateContent xmlns:mc="http://schemas.openxmlformats.org/markup-compatibility/2006">
          <mc:Choice Requires="x14">
            <control shapeId="1076" r:id="rId14" name="Check Box 52">
              <controlPr defaultSize="0" autoFill="0" autoLine="0" autoPict="0">
                <anchor moveWithCells="1">
                  <from>
                    <xdr:col>2</xdr:col>
                    <xdr:colOff>38100</xdr:colOff>
                    <xdr:row>58</xdr:row>
                    <xdr:rowOff>25400</xdr:rowOff>
                  </from>
                  <to>
                    <xdr:col>2</xdr:col>
                    <xdr:colOff>342900</xdr:colOff>
                    <xdr:row>59</xdr:row>
                    <xdr:rowOff>0</xdr:rowOff>
                  </to>
                </anchor>
              </controlPr>
            </control>
          </mc:Choice>
        </mc:AlternateContent>
        <mc:AlternateContent xmlns:mc="http://schemas.openxmlformats.org/markup-compatibility/2006">
          <mc:Choice Requires="x14">
            <control shapeId="1071" r:id="rId15" name="Case à cocher 47">
              <controlPr locked="0" defaultSize="0" autoFill="0" autoLine="0" autoPict="0">
                <anchor moveWithCells="1">
                  <from>
                    <xdr:col>2</xdr:col>
                    <xdr:colOff>25400</xdr:colOff>
                    <xdr:row>48</xdr:row>
                    <xdr:rowOff>12700</xdr:rowOff>
                  </from>
                  <to>
                    <xdr:col>2</xdr:col>
                    <xdr:colOff>254000</xdr:colOff>
                    <xdr:row>48</xdr:row>
                    <xdr:rowOff>190500</xdr:rowOff>
                  </to>
                </anchor>
              </controlPr>
            </control>
          </mc:Choice>
        </mc:AlternateContent>
        <mc:AlternateContent xmlns:mc="http://schemas.openxmlformats.org/markup-compatibility/2006">
          <mc:Choice Requires="x14">
            <control shapeId="1078" r:id="rId16" name="Check Box 54">
              <controlPr defaultSize="0" autoFill="0" autoLine="0" autoPict="0">
                <anchor moveWithCells="1">
                  <from>
                    <xdr:col>2</xdr:col>
                    <xdr:colOff>38100</xdr:colOff>
                    <xdr:row>50</xdr:row>
                    <xdr:rowOff>12700</xdr:rowOff>
                  </from>
                  <to>
                    <xdr:col>2</xdr:col>
                    <xdr:colOff>342900</xdr:colOff>
                    <xdr:row>50</xdr:row>
                    <xdr:rowOff>228600</xdr:rowOff>
                  </to>
                </anchor>
              </controlPr>
            </control>
          </mc:Choice>
        </mc:AlternateContent>
        <mc:AlternateContent xmlns:mc="http://schemas.openxmlformats.org/markup-compatibility/2006">
          <mc:Choice Requires="x14">
            <control shapeId="1080" r:id="rId17" name="Check Box 56">
              <controlPr defaultSize="0" autoFill="0" autoLine="0" autoPict="0" altText="=SI(G54=VRAI;1;0)">
                <anchor moveWithCells="1">
                  <from>
                    <xdr:col>2</xdr:col>
                    <xdr:colOff>38100</xdr:colOff>
                    <xdr:row>52</xdr:row>
                    <xdr:rowOff>25400</xdr:rowOff>
                  </from>
                  <to>
                    <xdr:col>2</xdr:col>
                    <xdr:colOff>952500</xdr:colOff>
                    <xdr:row>52</xdr:row>
                    <xdr:rowOff>228600</xdr:rowOff>
                  </to>
                </anchor>
              </controlPr>
            </control>
          </mc:Choice>
        </mc:AlternateContent>
        <mc:AlternateContent xmlns:mc="http://schemas.openxmlformats.org/markup-compatibility/2006">
          <mc:Choice Requires="x14">
            <control shapeId="1081" r:id="rId18" name="Check Box 57">
              <controlPr defaultSize="0" autoFill="0" autoLine="0" autoPict="0">
                <anchor moveWithCells="1">
                  <from>
                    <xdr:col>2</xdr:col>
                    <xdr:colOff>38100</xdr:colOff>
                    <xdr:row>57</xdr:row>
                    <xdr:rowOff>12700</xdr:rowOff>
                  </from>
                  <to>
                    <xdr:col>2</xdr:col>
                    <xdr:colOff>342900</xdr:colOff>
                    <xdr:row>57</xdr:row>
                    <xdr:rowOff>228600</xdr:rowOff>
                  </to>
                </anchor>
              </controlPr>
            </control>
          </mc:Choice>
        </mc:AlternateContent>
        <mc:AlternateContent xmlns:mc="http://schemas.openxmlformats.org/markup-compatibility/2006">
          <mc:Choice Requires="x14">
            <control shapeId="1082" r:id="rId19" name="Check Box 58">
              <controlPr defaultSize="0" autoFill="0" autoLine="0" autoPict="0">
                <anchor moveWithCells="1">
                  <from>
                    <xdr:col>2</xdr:col>
                    <xdr:colOff>38100</xdr:colOff>
                    <xdr:row>56</xdr:row>
                    <xdr:rowOff>12700</xdr:rowOff>
                  </from>
                  <to>
                    <xdr:col>2</xdr:col>
                    <xdr:colOff>342900</xdr:colOff>
                    <xdr:row>56</xdr:row>
                    <xdr:rowOff>228600</xdr:rowOff>
                  </to>
                </anchor>
              </controlPr>
            </control>
          </mc:Choice>
        </mc:AlternateContent>
        <mc:AlternateContent xmlns:mc="http://schemas.openxmlformats.org/markup-compatibility/2006">
          <mc:Choice Requires="x14">
            <control shapeId="1083" r:id="rId20" name="Check Box 59">
              <controlPr defaultSize="0" autoFill="0" autoLine="0" autoPict="0">
                <anchor moveWithCells="1">
                  <from>
                    <xdr:col>2</xdr:col>
                    <xdr:colOff>38100</xdr:colOff>
                    <xdr:row>56</xdr:row>
                    <xdr:rowOff>12700</xdr:rowOff>
                  </from>
                  <to>
                    <xdr:col>2</xdr:col>
                    <xdr:colOff>342900</xdr:colOff>
                    <xdr:row>56</xdr:row>
                    <xdr:rowOff>228600</xdr:rowOff>
                  </to>
                </anchor>
              </controlPr>
            </control>
          </mc:Choice>
        </mc:AlternateContent>
        <mc:AlternateContent xmlns:mc="http://schemas.openxmlformats.org/markup-compatibility/2006">
          <mc:Choice Requires="x14">
            <control shapeId="1084" r:id="rId21" name="Check Box 60">
              <controlPr defaultSize="0" autoFill="0" autoLine="0" autoPict="0">
                <anchor moveWithCells="1">
                  <from>
                    <xdr:col>2</xdr:col>
                    <xdr:colOff>38100</xdr:colOff>
                    <xdr:row>57</xdr:row>
                    <xdr:rowOff>12700</xdr:rowOff>
                  </from>
                  <to>
                    <xdr:col>2</xdr:col>
                    <xdr:colOff>342900</xdr:colOff>
                    <xdr:row>57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AK2"/>
  <sheetViews>
    <sheetView topLeftCell="Y1" workbookViewId="0">
      <selection activeCell="AD23" sqref="AD23"/>
    </sheetView>
  </sheetViews>
  <sheetFormatPr baseColWidth="10" defaultRowHeight="13" x14ac:dyDescent="0.15"/>
  <cols>
    <col min="5" max="5" width="14.1640625" customWidth="1"/>
    <col min="6" max="6" width="34.5" customWidth="1"/>
    <col min="13" max="13" width="12.5" customWidth="1"/>
    <col min="31" max="31" width="25.5" customWidth="1"/>
  </cols>
  <sheetData>
    <row r="1" spans="1:37" s="22" customFormat="1" ht="49" thickBot="1" x14ac:dyDescent="0.2">
      <c r="A1" s="18" t="s">
        <v>46</v>
      </c>
      <c r="B1" s="19" t="s">
        <v>47</v>
      </c>
      <c r="C1" s="19" t="s">
        <v>48</v>
      </c>
      <c r="D1" s="19" t="s">
        <v>49</v>
      </c>
      <c r="E1" s="19" t="s">
        <v>50</v>
      </c>
      <c r="F1" s="19" t="s">
        <v>51</v>
      </c>
      <c r="G1" s="19" t="s">
        <v>52</v>
      </c>
      <c r="H1" s="19" t="s">
        <v>53</v>
      </c>
      <c r="I1" s="20" t="s">
        <v>54</v>
      </c>
      <c r="J1" s="19" t="s">
        <v>55</v>
      </c>
      <c r="K1" s="20" t="s">
        <v>56</v>
      </c>
      <c r="L1" s="19" t="s">
        <v>57</v>
      </c>
      <c r="M1" s="19" t="s">
        <v>58</v>
      </c>
      <c r="N1" s="19" t="s">
        <v>59</v>
      </c>
      <c r="O1" s="19" t="s">
        <v>104</v>
      </c>
      <c r="P1" s="19" t="s">
        <v>60</v>
      </c>
      <c r="Q1" s="19" t="s">
        <v>105</v>
      </c>
      <c r="R1" s="20" t="s">
        <v>106</v>
      </c>
      <c r="S1" s="19" t="s">
        <v>107</v>
      </c>
      <c r="T1" s="19" t="s">
        <v>61</v>
      </c>
      <c r="U1" s="19" t="s">
        <v>62</v>
      </c>
      <c r="V1" s="19" t="s">
        <v>63</v>
      </c>
      <c r="W1" s="19" t="s">
        <v>64</v>
      </c>
      <c r="X1" s="19" t="s">
        <v>65</v>
      </c>
      <c r="Y1" s="19" t="s">
        <v>66</v>
      </c>
      <c r="Z1" s="19" t="s">
        <v>67</v>
      </c>
      <c r="AA1" s="19" t="s">
        <v>68</v>
      </c>
      <c r="AB1" s="20" t="s">
        <v>69</v>
      </c>
      <c r="AC1" s="19" t="s">
        <v>70</v>
      </c>
      <c r="AD1" s="19" t="s">
        <v>71</v>
      </c>
      <c r="AE1" s="19" t="s">
        <v>72</v>
      </c>
      <c r="AF1" s="19" t="s">
        <v>73</v>
      </c>
      <c r="AG1" s="19" t="s">
        <v>74</v>
      </c>
      <c r="AH1" s="19" t="s">
        <v>75</v>
      </c>
      <c r="AI1" s="19" t="s">
        <v>76</v>
      </c>
      <c r="AJ1" s="19" t="s">
        <v>77</v>
      </c>
      <c r="AK1" s="21" t="s">
        <v>78</v>
      </c>
    </row>
    <row r="2" spans="1:37" s="23" customFormat="1" ht="15" thickTop="1" x14ac:dyDescent="0.15">
      <c r="A2" s="88"/>
      <c r="B2" s="23">
        <f>'Customer Information sheet'!C11</f>
        <v>0</v>
      </c>
      <c r="C2" s="23">
        <f>'Customer Information sheet'!C37</f>
        <v>0</v>
      </c>
      <c r="D2" s="23">
        <f>'Customer Information sheet'!C12</f>
        <v>0</v>
      </c>
      <c r="F2" s="23" t="str">
        <f>'Customer Information sheet'!B13&amp;","&amp;'Customer Information sheet'!A14&amp;","&amp;'Customer Information sheet'!A15</f>
        <v>,,</v>
      </c>
      <c r="G2" s="23">
        <f>'Customer Information sheet'!G16</f>
        <v>0</v>
      </c>
      <c r="H2" s="23">
        <f>'Customer Information sheet'!B16</f>
        <v>0</v>
      </c>
      <c r="I2" s="23">
        <f>'Customer Information sheet'!B17</f>
        <v>0</v>
      </c>
      <c r="J2" s="23">
        <f>'Customer Information sheet'!G17</f>
        <v>0</v>
      </c>
      <c r="K2" s="50">
        <f>'Customer Information sheet'!B18</f>
        <v>0</v>
      </c>
      <c r="L2" s="50">
        <f>'Customer Information sheet'!B19</f>
        <v>0</v>
      </c>
      <c r="O2" s="23">
        <f>'Customer Information sheet'!D50</f>
        <v>0</v>
      </c>
      <c r="P2" s="23">
        <f>'Customer Information sheet'!D54</f>
        <v>0</v>
      </c>
      <c r="Q2" s="23">
        <f>'Customer Information sheet'!G50</f>
        <v>0</v>
      </c>
      <c r="R2" s="23">
        <f>'Customer Information sheet'!G51</f>
        <v>0</v>
      </c>
      <c r="S2" s="23">
        <f>'Customer Information sheet'!B51</f>
        <v>0</v>
      </c>
      <c r="T2" s="23">
        <f>'Customer Information sheet'!D57</f>
        <v>0</v>
      </c>
      <c r="U2" s="23">
        <f>'Customer Information sheet'!B58</f>
        <v>0</v>
      </c>
      <c r="V2" s="24" t="s">
        <v>103</v>
      </c>
      <c r="W2" s="23" t="str">
        <f>'Customer Information sheet'!B25&amp;","&amp;'Customer Information sheet'!A26&amp;","&amp;'Customer Information sheet'!A27</f>
        <v>,,</v>
      </c>
      <c r="X2" s="23">
        <f>'Customer Information sheet'!G28</f>
        <v>0</v>
      </c>
      <c r="Y2" s="23">
        <f>'Customer Information sheet'!B28</f>
        <v>0</v>
      </c>
      <c r="Z2" s="23">
        <f>'Customer Information sheet'!B29</f>
        <v>0</v>
      </c>
      <c r="AA2" s="23">
        <f>'Customer Information sheet'!G29</f>
        <v>0</v>
      </c>
      <c r="AB2" s="23">
        <f>'Customer Information sheet'!B30</f>
        <v>0</v>
      </c>
      <c r="AC2" s="23">
        <f>'Customer Information sheet'!F31</f>
        <v>0</v>
      </c>
      <c r="AD2" s="23">
        <f>'Customer Information sheet'!D61</f>
        <v>0</v>
      </c>
      <c r="AE2" s="25" t="str">
        <f>'Customer Information sheet'!B38&amp;","&amp;'Customer Information sheet'!A39&amp;","&amp;'Customer Information sheet'!A40&amp;"-"&amp;'Customer Information sheet'!B42&amp;"-"&amp;'Customer Information sheet'!B41&amp;"-"&amp;'Customer Information sheet'!G41&amp;"-"&amp;'Customer Information sheet'!G42</f>
        <v>,,----</v>
      </c>
      <c r="AF2" s="23">
        <f>'Customer Information sheet'!B43</f>
        <v>0</v>
      </c>
      <c r="AG2" s="23">
        <f>'Customer Information sheet'!B44</f>
        <v>0</v>
      </c>
      <c r="AH2" s="50">
        <f>'Customer Information sheet'!D61</f>
        <v>0</v>
      </c>
      <c r="AI2" s="24" t="s">
        <v>103</v>
      </c>
      <c r="AJ2" s="50">
        <f>'Customer Information sheet'!G62</f>
        <v>0</v>
      </c>
      <c r="AK2" s="50">
        <f>'Customer Information sheet'!B62</f>
        <v>0</v>
      </c>
    </row>
  </sheetData>
  <conditionalFormatting sqref="M2:N2">
    <cfRule type="containsBlanks" dxfId="0" priority="1">
      <formula>LEN(TRIM(M2))=0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Customer Information sheet</vt:lpstr>
      <vt:lpstr>Purchase order form</vt:lpstr>
      <vt:lpstr>pour export vers répertoire</vt:lpstr>
      <vt:lpstr>'Customer Information sheet'!Zone_d_impression</vt:lpstr>
      <vt:lpstr>'Purchase order form'!Zone_d_impression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gcost</dc:creator>
  <cp:lastModifiedBy>nataliya velykanova</cp:lastModifiedBy>
  <cp:lastPrinted>2019-12-18T15:03:49Z</cp:lastPrinted>
  <dcterms:created xsi:type="dcterms:W3CDTF">2004-12-16T16:29:14Z</dcterms:created>
  <dcterms:modified xsi:type="dcterms:W3CDTF">2020-08-11T06:19:13Z</dcterms:modified>
</cp:coreProperties>
</file>